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7-05-2026\FN26-27-00319\"/>
    </mc:Choice>
  </mc:AlternateContent>
  <xr:revisionPtr revIDLastSave="0" documentId="13_ncr:1_{66273F0E-6AE1-4A68-8964-4D0EB7388E81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2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<sst xmlns="http://schemas.openxmlformats.org/spreadsheetml/2006/main" count="993" uniqueCount="455">
  <si>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</si>
  <si>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</si>
  <si>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</si>
  <si>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</si>
  <si>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</si>
  <si>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</si>
  <si>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</si>
  <si>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</si>
  <si>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</si>
  <si>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</si>
  <si>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</si>
  <si>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</si>
  <si>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</si>
  <si>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</si>
  <si>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</si>
  <si>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</si>
  <si>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</si>
  <si>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</si>
  <si>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</si>
  <si>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</si>
  <si>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</si>
  <si>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</si>
  <si>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</si>
  <si>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</si>
  <si>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</si>
  <si>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</si>
  <si>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</si>
  <si>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</si>
  <si>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</si>
  <si>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</si>
  <si>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</si>
  <si>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</si>
  <si>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</si>
  <si>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</si>
  <si>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</si>
  <si>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</si>
  <si>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</si>
  <si>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</si>
  <si>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</si>
  <si>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</si>
  <si>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</si>
  <si>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</si>
  <si>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</si>
  <si>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</si>
  <si>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</si>
  <si>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</si>
  <si>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</si>
  <si>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</si>
  <si>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</si>
  <si>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</si>
  <si>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</si>
  <si>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</si>
  <si>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</si>
  <si>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</si>
  <si>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</si>
  <si>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</si>
  <si>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</si>
  <si>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</si>
  <si>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</si>
  <si>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</si>
  <si>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</si>
  <si>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</si>
  <si>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</si>
  <si>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</si>
  <si>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</si>
  <si>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</si>
  <si>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</si>
  <si>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</si>
  <si>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</si>
  <si>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</si>
  <si>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</si>
  <si>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</si>
  <si>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</si>
  <si>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</si>
  <si>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</si>
  <si>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</si>
  <si>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</si>
  <si>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</si>
  <si>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</si>
  <si>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</si>
  <si>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</si>
  <si>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</si>
  <si>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</si>
  <si>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</si>
  <si>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</si>
  <si>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</si>
  <si>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</si>
  <si>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</si>
  <si>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</si>
  <si>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</si>
  <si>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</si>
  <si>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</si>
  <si>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</si>
  <si>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</si>
  <si>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</si>
  <si>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</si>
  <si>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</si>
  <si>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</si>
  <si>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</si>
  <si>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</si>
  <si>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</si>
  <si>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</si>
  <si>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</si>
  <si>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</si>
  <si>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</si>
  <si>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</si>
  <si>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</si>
  <si>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</si>
  <si>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</si>
  <si>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</si>
  <si>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</si>
  <si>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</si>
  <si>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</si>
  <si>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</si>
  <si>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</si>
  <si>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</si>
  <si>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</si>
  <si>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</si>
  <si>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</si>
  <si>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</si>
  <si>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</si>
  <si>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</si>
  <si>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</si>
  <si>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</si>
  <si>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</si>
  <si>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</si>
  <si>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</si>
  <si>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</si>
  <si>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</si>
  <si>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</si>
  <si>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</si>
  <si>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</si>
  <si>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</si>
  <si>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</si>
  <si>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</si>
  <si>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</si>
  <si>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</si>
  <si>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</si>
  <si>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</si>
  <si>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</si>
  <si>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</si>
  <si>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</si>
  <si>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</si>
  <si>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</si>
  <si>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</si>
  <si>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</si>
  <si>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</si>
  <si>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</si>
  <si>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</si>
  <si>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</si>
  <si>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</si>
  <si>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</si>
  <si>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</si>
  <si>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</si>
  <si>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</si>
  <si>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</si>
  <si>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</si>
  <si>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</si>
  <si>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</si>
  <si>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</si>
  <si>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</si>
  <si>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</si>
  <si>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</si>
  <si>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</si>
  <si>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</si>
  <si>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</si>
  <si>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</si>
  <si>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</si>
  <si>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</si>
  <si>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</si>
  <si>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</si>
  <si>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</si>
  <si>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</si>
  <si>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</si>
  <si>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</si>
  <si>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</si>
  <si>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</si>
  <si>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</si>
  <si>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</si>
  <si>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</si>
  <si>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</si>
  <si>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</si>
  <si>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</si>
  <si>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</si>
  <si>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</si>
  <si>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</si>
  <si>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</si>
  <si>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</si>
  <si>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</si>
  <si>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</si>
  <si>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</si>
  <si>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</si>
  <si>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</si>
  <si>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</si>
  <si>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</si>
  <si>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</si>
  <si>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</si>
  <si>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</si>
  <si>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</si>
  <si>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</si>
  <si>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</si>
  <si>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</si>
  <si>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</si>
  <si>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</si>
  <si>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</si>
  <si>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</si>
  <si>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</si>
  <si>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</si>
  <si>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</si>
  <si>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</si>
  <si>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</si>
  <si>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</si>
  <si>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</si>
  <si>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</si>
  <si>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</si>
  <si>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</si>
  <si>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</si>
  <si>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</si>
  <si>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</si>
  <si>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</si>
  <si>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</si>
  <si>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</si>
  <si>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</si>
  <si>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</si>
  <si>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</si>
  <si>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</si>
  <si>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</si>
  <si>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</si>
  <si>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</si>
  <si>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</si>
  <si>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</si>
  <si>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</si>
  <si>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</si>
  <si>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</si>
  <si>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</si>
  <si>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</si>
  <si>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</si>
  <si>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</si>
  <si>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</si>
  <si>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</si>
  <si>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</si>
  <si>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</si>
  <si>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</si>
  <si>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</si>
  <si>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</si>
  <si>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</si>
  <si>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</si>
  <si>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</si>
  <si>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</si>
  <si>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</si>
  <si>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</si>
  <si>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</si>
  <si>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</si>
  <si>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</si>
  <si>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</si>
  <si>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</si>
  <si>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FN26-27-00319</t>
  </si>
  <si>
    <t>North</t>
  </si>
  <si>
    <t>Rajasthan 1</t>
  </si>
  <si>
    <t>Kota</t>
  </si>
  <si>
    <t>Raila</t>
  </si>
  <si>
    <t>RJ3217</t>
  </si>
  <si>
    <t>Kekri</t>
  </si>
  <si>
    <t>BIRLA</t>
  </si>
  <si>
    <t>SF0081632</t>
  </si>
  <si>
    <t>Hansraj Kumawat</t>
  </si>
  <si>
    <t>BIRLA C6</t>
  </si>
  <si>
    <t>BIRLA C6 Shiva Borada1</t>
  </si>
  <si>
    <t>Chetana</t>
  </si>
  <si>
    <t>SSF3449086</t>
  </si>
  <si>
    <t>OBC</t>
  </si>
  <si>
    <t>HINDU</t>
  </si>
  <si>
    <t>Agriculture &amp; Farming</t>
  </si>
  <si>
    <t>KAMALA</t>
  </si>
  <si>
    <t>01-Oct-2024</t>
  </si>
  <si>
    <t>09</t>
  </si>
  <si>
    <t>2</t>
  </si>
  <si>
    <t>3.25 Yrs</t>
  </si>
  <si>
    <t>23 Feb 2023</t>
  </si>
  <si>
    <t>&gt; 2 to 4 Years</t>
  </si>
  <si>
    <t>01-Nov-2024</t>
  </si>
  <si>
    <t>08-Mar-2025</t>
  </si>
  <si>
    <t>Open</t>
  </si>
  <si>
    <t/>
  </si>
  <si>
    <t>30-Sep-2025</t>
  </si>
  <si>
    <t>SAWAR</t>
  </si>
  <si>
    <t>SAWAR C8</t>
  </si>
  <si>
    <t>SAWAR C8 gita1</t>
  </si>
  <si>
    <t>SSF2741879</t>
  </si>
  <si>
    <t>EBC</t>
  </si>
  <si>
    <t>Agarbathi Making</t>
  </si>
  <si>
    <t>GULABI DEVI</t>
  </si>
  <si>
    <t>28-Dec-2023</t>
  </si>
  <si>
    <t>10</t>
  </si>
  <si>
    <t>3.70 Yrs</t>
  </si>
  <si>
    <t>13 Sep 2022</t>
  </si>
  <si>
    <t>14-Feb-2024</t>
  </si>
  <si>
    <t>23-Dec-2025</t>
  </si>
  <si>
    <t>SUNARIYA</t>
  </si>
  <si>
    <t>SUNARIYA C4</t>
  </si>
  <si>
    <t>SUNARIYA C2 C4 G2</t>
  </si>
  <si>
    <t>SSF4824288</t>
  </si>
  <si>
    <t>SC</t>
  </si>
  <si>
    <t>AJODHYA</t>
  </si>
  <si>
    <t>01-Sep-2024</t>
  </si>
  <si>
    <t>2.55 Yrs</t>
  </si>
  <si>
    <t>08 Nov 2023</t>
  </si>
  <si>
    <t>08-Oct-2024</t>
  </si>
  <si>
    <t>07-Sep-2025</t>
  </si>
  <si>
    <t>SF0086577</t>
  </si>
  <si>
    <t xml:space="preserve">Credit Assistant </t>
  </si>
  <si>
    <t>The borrower’s staff approved a bisvas loan in October 2024. The borrower used to pay EMIs for an old loan through the staff. From October 2024 to March 2025, the borrower deposited a total of ₹12,000 in EMIs online through the staff. However, the staff only recorded ₹7,050 in the FIMO system. This means the staff committed fraud of ₹4,950.</t>
  </si>
  <si>
    <t>The borrower’s staff approved a bisvas loan in October 2024. The borrower used to pay EMIs for an old loan through the staff. From October 2024 to March 2025, the borrower deposited a total of ₹12,000 in EMIs online through the staff. However, the staff only recorded ₹7,050 in the FIMO system. This means the staff committed fraud of ₹4,950</t>
  </si>
  <si>
    <t>Rajasthan</t>
  </si>
  <si>
    <t>CHHOTA SHAHPURA</t>
  </si>
  <si>
    <t>CHHOTA SHAHPURA C2</t>
  </si>
  <si>
    <t>CHHOTA SHAHPURA C2 Ramdhani 11</t>
  </si>
  <si>
    <t>SSF2727650</t>
  </si>
  <si>
    <t>Animal Feed And Fodder</t>
  </si>
  <si>
    <t>JASHODA BAIRWA</t>
  </si>
  <si>
    <t>31-Aug-2022</t>
  </si>
  <si>
    <t>03</t>
  </si>
  <si>
    <t>1</t>
  </si>
  <si>
    <t>3.61 Yrs</t>
  </si>
  <si>
    <t>31 Aug 2022</t>
  </si>
  <si>
    <t>03-Oct-2022</t>
  </si>
  <si>
    <t>01-May-2024</t>
  </si>
  <si>
    <t>SSF3505067</t>
  </si>
  <si>
    <t xml:space="preserve">MANRAJ DEVI </t>
  </si>
  <si>
    <t>04-Mar-2023</t>
  </si>
  <si>
    <t>3.10 Yrs</t>
  </si>
  <si>
    <t>04 Mar 2023</t>
  </si>
  <si>
    <t>03-Apr-2023</t>
  </si>
  <si>
    <t>UGAI</t>
  </si>
  <si>
    <t>UGAI C1</t>
  </si>
  <si>
    <t>UGAI111111111111 C1 G3</t>
  </si>
  <si>
    <t>SSF3781123</t>
  </si>
  <si>
    <t>NYALI DEVI</t>
  </si>
  <si>
    <t>24-Apr-2023</t>
  </si>
  <si>
    <t>06</t>
  </si>
  <si>
    <t>2.96 Yrs</t>
  </si>
  <si>
    <t>24 Apr 2023</t>
  </si>
  <si>
    <t>06-Jun-2023</t>
  </si>
  <si>
    <t>08-Mar-2026</t>
  </si>
  <si>
    <t>UGAI1111 C1 G2</t>
  </si>
  <si>
    <t>SSF4119770</t>
  </si>
  <si>
    <t>PINKI KUMARI</t>
  </si>
  <si>
    <t>12-Jul-2023</t>
  </si>
  <si>
    <t>2.74 Yrs</t>
  </si>
  <si>
    <t>12 Jul 2023</t>
  </si>
  <si>
    <t>04-Sep-2023</t>
  </si>
  <si>
    <t>21-Apr-2025</t>
  </si>
  <si>
    <t xml:space="preserve">MOLKIYA </t>
  </si>
  <si>
    <t>MOLKIYA  C2</t>
  </si>
  <si>
    <t>MOLKIYA  C2 Kailash Kanwar1</t>
  </si>
  <si>
    <t>SSF4178657</t>
  </si>
  <si>
    <t>MAYA BAIRWA</t>
  </si>
  <si>
    <t>24-Jul-2023</t>
  </si>
  <si>
    <t>2.71 Yrs</t>
  </si>
  <si>
    <t>24 Jul 2023</t>
  </si>
  <si>
    <t>06-Sep-2023</t>
  </si>
  <si>
    <t>Unnati</t>
  </si>
  <si>
    <t>MANRAJ DEVI</t>
  </si>
  <si>
    <t>11-Sep-2023</t>
  </si>
  <si>
    <t>0</t>
  </si>
  <si>
    <t>02-Oct-2023</t>
  </si>
  <si>
    <t>CHHOTA SHAHPURA C1</t>
  </si>
  <si>
    <t>CHHOTA SHAHPURA11 C1 G3</t>
  </si>
  <si>
    <t>SSF4758037</t>
  </si>
  <si>
    <t>PRIYANKA BAIRWA</t>
  </si>
  <si>
    <t>25-Oct-2023</t>
  </si>
  <si>
    <t>2.45 Yrs</t>
  </si>
  <si>
    <t>25 Oct 2023</t>
  </si>
  <si>
    <t>07-Dec-2023</t>
  </si>
  <si>
    <t>27-Feb-2025</t>
  </si>
  <si>
    <t>CHHOTA SHAHPURA111111 C2 G2</t>
  </si>
  <si>
    <t>SSF2609256</t>
  </si>
  <si>
    <t>SITA BAIRWA</t>
  </si>
  <si>
    <t>08-Dec-2023</t>
  </si>
  <si>
    <t>2.33 Yrs</t>
  </si>
  <si>
    <t>08 Dec 2023</t>
  </si>
  <si>
    <t>04-Jan-2024</t>
  </si>
  <si>
    <t>06-Feb-2025</t>
  </si>
  <si>
    <t>SSF2720107</t>
  </si>
  <si>
    <t>RAMDHANI</t>
  </si>
  <si>
    <t>09-Dec-2023</t>
  </si>
  <si>
    <t>28 Aug 2022</t>
  </si>
  <si>
    <t>12-Apr-2025</t>
  </si>
  <si>
    <t>SSF5198514</t>
  </si>
  <si>
    <t>MRS PREM</t>
  </si>
  <si>
    <t>29-Dec-2023</t>
  </si>
  <si>
    <t>2.28 Yrs</t>
  </si>
  <si>
    <t>29 Dec 2023</t>
  </si>
  <si>
    <t>12-Feb-2024</t>
  </si>
  <si>
    <t>25-Sep-2025</t>
  </si>
  <si>
    <t>22-Mar-2024</t>
  </si>
  <si>
    <t>08-May-2024</t>
  </si>
  <si>
    <t>31-Mar-2026</t>
  </si>
  <si>
    <t>UGAI C3</t>
  </si>
  <si>
    <t>UGAI C3 Mangli Ugai 86197638611</t>
  </si>
  <si>
    <t>SSF5016825</t>
  </si>
  <si>
    <t>ASHA DEVI</t>
  </si>
  <si>
    <t>2.34 Yrs</t>
  </si>
  <si>
    <t>05 Dec 2023</t>
  </si>
  <si>
    <t>06-Oct-2024</t>
  </si>
  <si>
    <t>18-Sep-2025</t>
  </si>
  <si>
    <t>Chapari</t>
  </si>
  <si>
    <t>Chapari C3</t>
  </si>
  <si>
    <t>Tejaji Chapaneri 31 C3 G1</t>
  </si>
  <si>
    <t>SSF2587885</t>
  </si>
  <si>
    <t>MBC</t>
  </si>
  <si>
    <t>MUSLIM</t>
  </si>
  <si>
    <t>TAMIJAN</t>
  </si>
  <si>
    <t>29-May-2022</t>
  </si>
  <si>
    <t>3.86 Yrs</t>
  </si>
  <si>
    <t>29 May 2022</t>
  </si>
  <si>
    <t>05-Jul-2022</t>
  </si>
  <si>
    <t>23-Feb-2024</t>
  </si>
  <si>
    <t>Chapari C2</t>
  </si>
  <si>
    <t>Tejaji Chapaneri 21 C2 G1</t>
  </si>
  <si>
    <t>SSF2596432</t>
  </si>
  <si>
    <t xml:space="preserve">AFSANA NOOR KURESHIE </t>
  </si>
  <si>
    <t>3.84 Yrs</t>
  </si>
  <si>
    <t>08 Jun 2022</t>
  </si>
  <si>
    <t>02-Apr-2024</t>
  </si>
  <si>
    <t xml:space="preserve">JALIYA </t>
  </si>
  <si>
    <t>JALIYA  C8</t>
  </si>
  <si>
    <t>JALIYA  C8 Razzakchapaneri1</t>
  </si>
  <si>
    <t>SSF2725867</t>
  </si>
  <si>
    <t>RESHAMA BANU</t>
  </si>
  <si>
    <t>Chapari C4</t>
  </si>
  <si>
    <t>Chapaneri Razak1 C4 G1</t>
  </si>
  <si>
    <t>SSF3326527</t>
  </si>
  <si>
    <t>SEEMA DEVI</t>
  </si>
  <si>
    <t>28-Jun-2024</t>
  </si>
  <si>
    <t>2.59 Yrs</t>
  </si>
  <si>
    <t>04 Sep 2023</t>
  </si>
  <si>
    <t>06-Aug-2024</t>
  </si>
  <si>
    <t>31-Dec-2024</t>
  </si>
  <si>
    <t>31-Mar-2025</t>
  </si>
  <si>
    <t>30-Jun-2025</t>
  </si>
  <si>
    <t>30-Sep-2024</t>
  </si>
  <si>
    <t>Than Singh/SF0075891</t>
  </si>
  <si>
    <t>Hemendra Singh Naruka</t>
  </si>
  <si>
    <t>FIR Not Filled</t>
  </si>
  <si>
    <t>IA</t>
  </si>
  <si>
    <t>Sandeep/SF0073453</t>
  </si>
  <si>
    <t>Hitesh/SF0065077</t>
  </si>
  <si>
    <t>Suresh Kumar Yadav/SF0080719</t>
  </si>
  <si>
    <t>Vipin Yadav/SF0071928</t>
  </si>
  <si>
    <t>Resigned-Exited</t>
  </si>
  <si>
    <t>Completed-Report Submitted</t>
  </si>
  <si>
    <t>SF0075891</t>
  </si>
  <si>
    <t>Than Singh</t>
  </si>
  <si>
    <t>Dear Team,
As per the findings the verification conducted in May 2026, it was observed that a fraud amounting to Rs.4,950/- has taken place. Specifically, the, CA Hemendra Singh Naruka -SF0086577 collected amounts from borrowers but failed to perform the following actions:
The collected amount was not posted in FIMO.
The collected amount was not deposited in the branch.
Note-Case load not mapped to this staff so AH data not required and filled in this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</si>
</sst>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[$-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0" fillId="8" borderId="1" xfId="0" applyFill="1" applyBorder="1" applyProtection="1">
      <protection locked="0"/>
    </xf>
    <xf numFmtId="0" fontId="0" fillId="0" borderId="1" xfId="26" applyFont="1" applyBorder="1" applyAlignment="1" applyProtection="1">
      <alignment horizontal="left" vertical="top" wrapText="1"/>
      <protection locked="0"/>
    </xf>
    <xf numFmtId="0" fontId="35" fillId="0" borderId="1" xfId="17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left" vertical="center" wrapText="1" indent="1"/>
      <protection locked="0"/>
    </xf>
    <xf numFmtId="0" fontId="0" fillId="0" borderId="1" xfId="26" applyFont="1" applyBorder="1" applyAlignment="1" applyProtection="1">
      <alignment horizontal="left" vertical="center" wrapText="1" inden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172" fontId="38" fillId="8" borderId="15" xfId="0" applyNumberFormat="1" applyFont="1" applyFill="1" applyBorder="1" applyAlignment="1">
      <alignment horizontal="center" vertical="center" wrapText="1" readingOrder="1"/>
    </xf>
    <xf numFmtId="0" fontId="39" fillId="0" borderId="17" xfId="0" applyFont="1" applyBorder="1" applyAlignment="1">
      <alignment horizontal="center" vertical="center" wrapText="1"/>
    </xf>
    <xf numFmtId="0" fontId="40" fillId="8" borderId="1" xfId="0" applyFont="1" applyFill="1" applyBorder="1" applyAlignment="1" applyProtection="1">
      <alignment horizontal="center" vertical="center"/>
      <protection locked="0"/>
    </xf>
    <xf numFmtId="169" fontId="40" fillId="0" borderId="1" xfId="0" applyNumberFormat="1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 wrapText="1"/>
      <protection locked="0"/>
    </xf>
    <xf numFmtId="0" fontId="38" fillId="0" borderId="1" xfId="2" applyFont="1" applyBorder="1" applyAlignment="1">
      <alignment horizontal="center" vertical="center" wrapText="1" readingOrder="1"/>
    </xf>
    <xf numFmtId="173" fontId="38" fillId="0" borderId="1" xfId="2" applyNumberFormat="1" applyFont="1" applyBorder="1" applyAlignment="1">
      <alignment horizontal="center" vertical="center" wrapText="1" readingOrder="1"/>
    </xf>
    <xf numFmtId="173" fontId="38" fillId="8" borderId="1" xfId="2" applyNumberFormat="1" applyFont="1" applyFill="1" applyBorder="1" applyAlignment="1">
      <alignment horizontal="center" vertical="center" wrapText="1" readingOrder="1"/>
    </xf>
    <xf numFmtId="0" fontId="40" fillId="0" borderId="0" xfId="0" applyFont="1" applyAlignment="1">
      <alignment horizontal="center" vertical="center"/>
    </xf>
    <xf numFmtId="0" fontId="39" fillId="8" borderId="17" xfId="0" applyFont="1" applyFill="1" applyBorder="1" applyAlignment="1">
      <alignment horizontal="center" vertical="center" wrapText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file:///C:\Users\SF0076555.SSFL\Downloads\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RJ3217</v>
      </c>
      <c r="D5" s="64" t="str">
        <f>IF('Physical Cash at Safe'!D28="Yes", 'Physical Cash at Safe'!A4, 'Borrower Wise Details'!C5)</f>
        <v>Kekri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1</v>
      </c>
      <c r="G5" s="61">
        <v>46142</v>
      </c>
      <c r="H5" s="62" t="s">
        <v>445</v>
      </c>
      <c r="I5" s="61">
        <v>46147</v>
      </c>
      <c r="J5" s="79" t="str">
        <f>IF('Physical Cash at Safe'!D28="Yes",'Physical Cash at Safe'!E28,IF('Borrower Wise Details'!D5&lt;&gt;"",'Borrower Wise Details'!D5,""))</f>
        <v>FN26-27-00319</v>
      </c>
      <c r="K5" s="89">
        <v>1</v>
      </c>
      <c r="L5" s="90">
        <v>8000</v>
      </c>
      <c r="M5" s="90">
        <v>0</v>
      </c>
      <c r="N5" s="90" t="s">
        <v>446</v>
      </c>
      <c r="O5" s="90" t="s">
        <v>447</v>
      </c>
      <c r="P5" s="90" t="s">
        <v>448</v>
      </c>
      <c r="Q5" s="90" t="s">
        <v>449</v>
      </c>
      <c r="R5" s="80" t="str">
        <f>IF('Physical Cash at Safe'!$D$28="Yes", 'Physical Cash at Safe'!$A$28, IF('Borrower Wise Details'!F5&lt;&gt;"", 'Borrower Wise Details'!F5, ""))</f>
        <v>Hemendra Singh Naruka</v>
      </c>
      <c r="S5" s="79" t="str">
        <f>IF('Physical Cash at Safe'!$D$28="Yes", 'Physical Cash at Safe'!$C$28, IF('Borrower Wise Details'!H5&lt;&gt;"", 'Borrower Wise Details'!H5, ""))</f>
        <v xml:space="preserve">Credit Assistant </v>
      </c>
      <c r="T5" s="79" t="str">
        <f>IF('Physical Cash at Safe'!$D$28="Yes", 'Physical Cash at Safe'!$B$28, IF('Borrower Wise Details'!G5&lt;&gt;"", 'Borrower Wise Details'!G5, ""))</f>
        <v>SF0086577</v>
      </c>
      <c r="U5" s="83" t="s">
        <v>450</v>
      </c>
      <c r="V5" s="61">
        <v>45734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451</v>
      </c>
      <c r="Z5" s="61">
        <v>46156</v>
      </c>
      <c r="AA5" s="61">
        <v>46157</v>
      </c>
      <c r="AB5" s="61" t="s">
        <v>223</v>
      </c>
      <c r="AC5" s="61" t="s">
        <v>223</v>
      </c>
      <c r="AD5" s="61" t="s">
        <v>223</v>
      </c>
      <c r="AE5" s="61" t="s">
        <v>453</v>
      </c>
      <c r="AF5" s="61" t="s">
        <v>452</v>
      </c>
      <c r="AG5" s="61">
        <v>17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12000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7050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4950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46169</v>
      </c>
      <c r="AO5" s="75" t="s">
        <v>454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9" t="s">
        <v>81</v>
      </c>
      <c r="I3" s="159"/>
      <c r="J3" s="159"/>
      <c r="K3" s="159"/>
      <c r="L3" s="159"/>
      <c r="M3" s="15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RJ3217</v>
      </c>
      <c r="C5" s="50" t="str">
        <f>IF('Fraud Investigation Report'!D5="", "", 'Fraud Investigation Report'!D5)</f>
        <v>Kekri</v>
      </c>
      <c r="D5" s="73" t="str">
        <f>IF(OR('Fraud Investigation Report'!R5="", 'Fraud Investigation Report'!R5=0), "", 'Fraud Investigation Report'!R5)</f>
        <v>Hemendra Singh Naruka</v>
      </c>
      <c r="E5" s="73" t="str">
        <f>IF(OR('Fraud Investigation Report'!T5="", 'Fraud Investigation Report'!T5=0), "", 'Fraud Investigation Report'!T5)</f>
        <v>SF0086577</v>
      </c>
      <c r="F5" s="73" t="str">
        <f>IF(OR('Fraud Investigation Report'!S5="", 'Fraud Investigation Report'!S5=0), "", 'Fraud Investigation Report'!S5)</f>
        <v xml:space="preserve">Credit Assistant </v>
      </c>
      <c r="G5" s="50" t="str">
        <f>IF('Fraud Investigation Report'!J5="", "", 'Fraud Investigation Report'!J5)</f>
        <v>FN26-27-00319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12000</v>
      </c>
      <c r="O5" s="104">
        <f>'Fraud Investigation Report'!AJ5+'Fraud Investigation Report'!AK5</f>
        <v>7050</v>
      </c>
      <c r="P5" s="103">
        <f>IF(AND(N5="", O5=""), "", IF(O5="", N5, N5 - IF(ISNUMBER(O5), O5, 0)))</f>
        <v>4950</v>
      </c>
      <c r="Q5" s="49"/>
      <c r="R5" s="94" t="s">
        <v>444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1" t="s">
        <v>2</v>
      </c>
      <c r="B1" s="162"/>
      <c r="C1" s="162"/>
      <c r="D1" s="162"/>
      <c r="E1" s="163"/>
    </row>
    <row r="2" spans="1:5" ht="18.5" x14ac:dyDescent="0.45">
      <c r="A2" s="14"/>
      <c r="B2" s="164" t="s">
        <v>224</v>
      </c>
      <c r="C2" s="164"/>
      <c r="D2" s="16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5" t="s">
        <v>65</v>
      </c>
      <c r="B7" s="166"/>
      <c r="C7" s="166"/>
      <c r="D7" s="166"/>
      <c r="E7" s="166"/>
    </row>
    <row r="8" spans="1:5" ht="15" customHeight="1" x14ac:dyDescent="0.35">
      <c r="A8" s="167" t="s">
        <v>66</v>
      </c>
      <c r="B8" s="169" t="s">
        <v>86</v>
      </c>
      <c r="C8" s="170"/>
      <c r="D8" s="171" t="s">
        <v>67</v>
      </c>
      <c r="E8" s="172"/>
    </row>
    <row r="9" spans="1:5" ht="14.5" x14ac:dyDescent="0.35">
      <c r="A9" s="16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3" t="s">
        <v>91</v>
      </c>
      <c r="B20" s="174"/>
      <c r="C20" s="32">
        <v>0</v>
      </c>
      <c r="D20" s="33" t="s">
        <v>85</v>
      </c>
      <c r="E20" s="34"/>
    </row>
    <row r="21" spans="1:5" ht="30" customHeight="1" x14ac:dyDescent="0.35">
      <c r="A21" s="175" t="s">
        <v>82</v>
      </c>
      <c r="B21" s="176"/>
      <c r="C21" s="34"/>
      <c r="D21" s="33" t="s">
        <v>83</v>
      </c>
      <c r="E21" s="34"/>
    </row>
    <row r="22" spans="1:5" ht="30" customHeight="1" x14ac:dyDescent="0.35">
      <c r="A22" s="175" t="s">
        <v>72</v>
      </c>
      <c r="B22" s="176"/>
      <c r="C22" s="34"/>
      <c r="D22" s="35" t="s">
        <v>73</v>
      </c>
      <c r="E22" s="34"/>
    </row>
    <row r="23" spans="1:5" ht="30" customHeight="1" x14ac:dyDescent="0.35">
      <c r="A23" s="175" t="s">
        <v>74</v>
      </c>
      <c r="B23" s="17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0"/>
      <c r="C24" s="160"/>
      <c r="D24" s="160"/>
      <c r="E24" s="160"/>
    </row>
    <row r="25" spans="1:5" ht="57.75" customHeight="1" x14ac:dyDescent="0.35">
      <c r="A25" s="36" t="s">
        <v>75</v>
      </c>
      <c r="B25" s="183"/>
      <c r="C25" s="183"/>
      <c r="D25" s="183"/>
      <c r="E25" s="183"/>
    </row>
    <row r="26" spans="1:5" ht="20.149999999999999" customHeight="1" x14ac:dyDescent="0.35">
      <c r="A26" s="188" t="s">
        <v>170</v>
      </c>
      <c r="B26" s="188"/>
      <c r="C26" s="188"/>
      <c r="D26" s="188"/>
      <c r="E26" s="18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6" t="s">
        <v>196</v>
      </c>
      <c r="E29" s="187"/>
    </row>
    <row r="30" spans="1:5" ht="40" customHeight="1" x14ac:dyDescent="0.35">
      <c r="A30" s="85"/>
      <c r="B30" s="85"/>
      <c r="C30" s="86" t="str">
        <f>IF(AND(A30="",B30=""),"",A30-B30)</f>
        <v/>
      </c>
      <c r="D30" s="189"/>
      <c r="E30" s="190"/>
    </row>
    <row r="31" spans="1:5" ht="15" customHeight="1" x14ac:dyDescent="0.35">
      <c r="A31" s="191"/>
      <c r="B31" s="192"/>
      <c r="C31" s="192"/>
      <c r="D31" s="192"/>
      <c r="E31" s="193"/>
    </row>
    <row r="32" spans="1:5" ht="24.75" customHeight="1" x14ac:dyDescent="0.35">
      <c r="A32" s="37" t="s">
        <v>197</v>
      </c>
      <c r="B32" s="38"/>
      <c r="C32" s="37" t="s">
        <v>76</v>
      </c>
      <c r="D32" s="184"/>
      <c r="E32" s="185"/>
    </row>
    <row r="33" spans="1:5" ht="18" customHeight="1" x14ac:dyDescent="0.35">
      <c r="A33" s="37" t="s">
        <v>77</v>
      </c>
      <c r="B33" s="126"/>
      <c r="C33" s="39" t="s">
        <v>78</v>
      </c>
      <c r="D33" s="177"/>
      <c r="E33" s="178"/>
    </row>
    <row r="34" spans="1:5" ht="26" x14ac:dyDescent="0.35">
      <c r="A34" s="39" t="s">
        <v>198</v>
      </c>
      <c r="B34" s="126"/>
      <c r="C34" s="39" t="s">
        <v>199</v>
      </c>
      <c r="D34" s="179"/>
      <c r="E34" s="180"/>
    </row>
    <row r="35" spans="1:5" ht="26" x14ac:dyDescent="0.35">
      <c r="A35" s="39" t="s">
        <v>200</v>
      </c>
      <c r="B35" s="126"/>
      <c r="C35" s="39" t="s">
        <v>202</v>
      </c>
      <c r="D35" s="179"/>
      <c r="E35" s="180"/>
    </row>
    <row r="36" spans="1:5" ht="25.5" customHeight="1" x14ac:dyDescent="0.35">
      <c r="A36" s="39" t="s">
        <v>201</v>
      </c>
      <c r="B36" s="127"/>
      <c r="C36" s="39" t="s">
        <v>203</v>
      </c>
      <c r="D36" s="181"/>
      <c r="E36" s="182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zoomScaleNormal="100" workbookViewId="0">
      <pane xSplit="4" ySplit="4" topLeftCell="N5" activePane="bottomRight" state="frozen"/>
      <selection pane="topRight" activeCell="E1" sqref="E1"/>
      <selection pane="bottomLeft" activeCell="A5" sqref="A5"/>
      <selection pane="bottomRight"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RJ3217</v>
      </c>
      <c r="C5" s="60" t="str">
        <f>IF('Loan Outstanding Report'!$H$5="", "", 'Loan Outstanding Report'!$H$5)</f>
        <v>Kekri</v>
      </c>
      <c r="D5" s="142" t="s">
        <v>256</v>
      </c>
      <c r="E5" s="66">
        <v>46156</v>
      </c>
      <c r="F5" s="92" t="s">
        <v>443</v>
      </c>
      <c r="G5" s="49" t="s">
        <v>309</v>
      </c>
      <c r="H5" s="49" t="s">
        <v>310</v>
      </c>
      <c r="I5" s="49" t="s">
        <v>266</v>
      </c>
      <c r="J5" s="49" t="s">
        <v>269</v>
      </c>
      <c r="K5" s="49" t="s">
        <v>273</v>
      </c>
      <c r="L5" s="11">
        <v>358583838</v>
      </c>
      <c r="M5" s="67" t="s">
        <v>274</v>
      </c>
      <c r="N5" s="49">
        <v>21000</v>
      </c>
      <c r="O5" s="49">
        <v>1410</v>
      </c>
      <c r="P5" s="67" t="s">
        <v>127</v>
      </c>
      <c r="Q5" s="88">
        <v>45573</v>
      </c>
      <c r="R5" s="49">
        <v>12000</v>
      </c>
      <c r="S5" s="49">
        <v>7050</v>
      </c>
      <c r="T5" s="49">
        <v>0</v>
      </c>
      <c r="U5" s="68">
        <f t="shared" ref="U5:U69" si="0">IF(AND(ISBLANK(R5),ISBLANK(S5),ISBLANK(T5)),"",R5-(S5+T5))</f>
        <v>4950</v>
      </c>
      <c r="V5" s="42" t="s">
        <v>183</v>
      </c>
      <c r="W5" s="141" t="s">
        <v>311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143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144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143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144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143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144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143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144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143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144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141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Q5" sqref="BQ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6">
        <v>1</v>
      </c>
      <c r="B5" s="145" t="s">
        <v>257</v>
      </c>
      <c r="C5" s="145" t="s">
        <v>258</v>
      </c>
      <c r="D5" s="145" t="s">
        <v>259</v>
      </c>
      <c r="E5" s="145" t="s">
        <v>260</v>
      </c>
      <c r="F5" s="145" t="s">
        <v>260</v>
      </c>
      <c r="G5" s="145" t="s">
        <v>261</v>
      </c>
      <c r="H5" s="145" t="s">
        <v>262</v>
      </c>
      <c r="I5" s="145">
        <v>167455</v>
      </c>
      <c r="J5" s="145" t="s">
        <v>263</v>
      </c>
      <c r="K5" s="145">
        <v>167455</v>
      </c>
      <c r="L5" s="145" t="s">
        <v>264</v>
      </c>
      <c r="M5" s="145" t="s">
        <v>265</v>
      </c>
      <c r="N5" s="145">
        <v>359530</v>
      </c>
      <c r="O5" s="145" t="s">
        <v>266</v>
      </c>
      <c r="P5" s="145">
        <v>516089</v>
      </c>
      <c r="Q5" s="145" t="s">
        <v>267</v>
      </c>
      <c r="R5" s="145" t="s">
        <v>268</v>
      </c>
      <c r="S5" s="145" t="s">
        <v>269</v>
      </c>
      <c r="T5" s="145" t="s">
        <v>269</v>
      </c>
      <c r="U5" s="145" t="s">
        <v>270</v>
      </c>
      <c r="V5" s="145" t="s">
        <v>271</v>
      </c>
      <c r="W5" s="145">
        <v>0</v>
      </c>
      <c r="X5" s="145" t="s">
        <v>272</v>
      </c>
      <c r="Y5" s="145">
        <v>358583838</v>
      </c>
      <c r="Z5" s="145" t="s">
        <v>273</v>
      </c>
      <c r="AA5" s="145" t="s">
        <v>274</v>
      </c>
      <c r="AB5" s="146">
        <v>21000</v>
      </c>
      <c r="AC5" s="145" t="s">
        <v>275</v>
      </c>
      <c r="AD5" s="145">
        <v>18</v>
      </c>
      <c r="AE5" s="145" t="s">
        <v>276</v>
      </c>
      <c r="AF5" s="145" t="s">
        <v>277</v>
      </c>
      <c r="AG5" s="145" t="s">
        <v>278</v>
      </c>
      <c r="AH5" s="145" t="s">
        <v>279</v>
      </c>
      <c r="AI5" s="145" t="s">
        <v>280</v>
      </c>
      <c r="AJ5" s="146">
        <v>1410</v>
      </c>
      <c r="AK5" s="146">
        <v>1410</v>
      </c>
      <c r="AL5" s="145" t="s">
        <v>281</v>
      </c>
      <c r="AM5" s="146">
        <v>5018.18</v>
      </c>
      <c r="AN5" s="146">
        <v>2031.82</v>
      </c>
      <c r="AO5" s="146">
        <v>7050</v>
      </c>
      <c r="AP5" s="146">
        <v>15981.82</v>
      </c>
      <c r="AQ5" s="146">
        <v>2382.1799999999998</v>
      </c>
      <c r="AR5" s="146">
        <v>18364</v>
      </c>
      <c r="AS5" s="146">
        <v>15981.82</v>
      </c>
      <c r="AT5" s="146">
        <v>2382.1799999999998</v>
      </c>
      <c r="AU5" s="146">
        <v>18364</v>
      </c>
      <c r="AV5" s="145">
        <v>20</v>
      </c>
      <c r="AW5" s="145"/>
      <c r="AX5" s="145"/>
      <c r="AY5" s="145"/>
      <c r="AZ5" s="145"/>
      <c r="BA5" s="145"/>
      <c r="BB5" s="145" t="s">
        <v>282</v>
      </c>
      <c r="BC5" s="145" t="s">
        <v>284</v>
      </c>
      <c r="BD5" s="148"/>
      <c r="BE5" s="146">
        <v>21000</v>
      </c>
      <c r="BF5" s="146"/>
      <c r="BG5" s="145">
        <v>9928136551</v>
      </c>
      <c r="BH5" s="145" t="s">
        <v>442</v>
      </c>
      <c r="BI5" s="149" t="s">
        <v>100</v>
      </c>
      <c r="BJ5" s="150">
        <v>46156</v>
      </c>
      <c r="BK5" s="151" t="s">
        <v>103</v>
      </c>
      <c r="BL5" s="151" t="s">
        <v>103</v>
      </c>
      <c r="BM5" s="152" t="s">
        <v>181</v>
      </c>
      <c r="BN5" s="151" t="s">
        <v>221</v>
      </c>
      <c r="BO5" s="151">
        <v>12000</v>
      </c>
      <c r="BP5" s="153" t="s">
        <v>183</v>
      </c>
      <c r="BQ5" s="134" t="s">
        <v>312</v>
      </c>
    </row>
    <row r="6" spans="1:69" hidden="1" x14ac:dyDescent="0.35">
      <c r="A6" s="136">
        <v>2</v>
      </c>
      <c r="B6" s="145" t="s">
        <v>257</v>
      </c>
      <c r="C6" s="145" t="s">
        <v>258</v>
      </c>
      <c r="D6" s="145" t="s">
        <v>259</v>
      </c>
      <c r="E6" s="145" t="s">
        <v>260</v>
      </c>
      <c r="F6" s="145" t="s">
        <v>260</v>
      </c>
      <c r="G6" s="145" t="s">
        <v>261</v>
      </c>
      <c r="H6" s="145" t="s">
        <v>262</v>
      </c>
      <c r="I6" s="145">
        <v>185646</v>
      </c>
      <c r="J6" s="145" t="s">
        <v>285</v>
      </c>
      <c r="K6" s="145">
        <v>185646</v>
      </c>
      <c r="L6" s="145" t="s">
        <v>264</v>
      </c>
      <c r="M6" s="145" t="s">
        <v>265</v>
      </c>
      <c r="N6" s="145">
        <v>349441</v>
      </c>
      <c r="O6" s="145" t="s">
        <v>286</v>
      </c>
      <c r="P6" s="145">
        <v>500314</v>
      </c>
      <c r="Q6" s="145" t="s">
        <v>287</v>
      </c>
      <c r="R6" s="145" t="s">
        <v>268</v>
      </c>
      <c r="S6" s="145" t="s">
        <v>288</v>
      </c>
      <c r="T6" s="145" t="s">
        <v>288</v>
      </c>
      <c r="U6" s="145" t="s">
        <v>289</v>
      </c>
      <c r="V6" s="145" t="s">
        <v>271</v>
      </c>
      <c r="W6" s="145">
        <v>0</v>
      </c>
      <c r="X6" s="145" t="s">
        <v>290</v>
      </c>
      <c r="Y6" s="145">
        <v>354395935</v>
      </c>
      <c r="Z6" s="145" t="s">
        <v>291</v>
      </c>
      <c r="AA6" s="145" t="s">
        <v>292</v>
      </c>
      <c r="AB6" s="146">
        <v>52000</v>
      </c>
      <c r="AC6" s="145" t="s">
        <v>293</v>
      </c>
      <c r="AD6" s="145">
        <v>24</v>
      </c>
      <c r="AE6" s="145" t="s">
        <v>276</v>
      </c>
      <c r="AF6" s="145" t="s">
        <v>294</v>
      </c>
      <c r="AG6" s="145" t="s">
        <v>295</v>
      </c>
      <c r="AH6" s="145" t="s">
        <v>279</v>
      </c>
      <c r="AI6" s="145" t="s">
        <v>296</v>
      </c>
      <c r="AJ6" s="146">
        <v>2780</v>
      </c>
      <c r="AK6" s="146">
        <v>2780</v>
      </c>
      <c r="AL6" s="145" t="s">
        <v>297</v>
      </c>
      <c r="AM6" s="146">
        <v>29309.72</v>
      </c>
      <c r="AN6" s="146">
        <v>13370.28</v>
      </c>
      <c r="AO6" s="146">
        <v>42680</v>
      </c>
      <c r="AP6" s="146">
        <v>22690.28</v>
      </c>
      <c r="AQ6" s="146">
        <v>2021.72</v>
      </c>
      <c r="AR6" s="146">
        <v>24712</v>
      </c>
      <c r="AS6" s="146">
        <v>22690.28</v>
      </c>
      <c r="AT6" s="146">
        <v>2021.72</v>
      </c>
      <c r="AU6" s="146">
        <v>24712</v>
      </c>
      <c r="AV6" s="145">
        <v>28</v>
      </c>
      <c r="AW6" s="145"/>
      <c r="AX6" s="145"/>
      <c r="AY6" s="145"/>
      <c r="AZ6" s="145"/>
      <c r="BA6" s="145"/>
      <c r="BB6" s="145" t="s">
        <v>282</v>
      </c>
      <c r="BC6" s="145" t="s">
        <v>283</v>
      </c>
      <c r="BD6" s="148"/>
      <c r="BE6" s="146">
        <v>0</v>
      </c>
      <c r="BF6" s="146"/>
      <c r="BG6" s="145"/>
      <c r="BH6" s="145" t="s">
        <v>442</v>
      </c>
      <c r="BI6" s="149" t="s">
        <v>100</v>
      </c>
      <c r="BJ6" s="150">
        <v>46156</v>
      </c>
      <c r="BK6" s="151" t="s">
        <v>104</v>
      </c>
      <c r="BL6" s="151" t="s">
        <v>104</v>
      </c>
      <c r="BM6" s="152" t="s">
        <v>181</v>
      </c>
      <c r="BN6" s="151" t="s">
        <v>223</v>
      </c>
      <c r="BO6" s="149"/>
      <c r="BP6" s="153"/>
      <c r="BQ6" s="140"/>
    </row>
    <row r="7" spans="1:69" hidden="1" x14ac:dyDescent="0.35">
      <c r="A7" s="136">
        <v>3</v>
      </c>
      <c r="B7" s="145" t="s">
        <v>257</v>
      </c>
      <c r="C7" s="145" t="s">
        <v>258</v>
      </c>
      <c r="D7" s="145" t="s">
        <v>259</v>
      </c>
      <c r="E7" s="145" t="s">
        <v>260</v>
      </c>
      <c r="F7" s="145" t="s">
        <v>260</v>
      </c>
      <c r="G7" s="145" t="s">
        <v>261</v>
      </c>
      <c r="H7" s="145" t="s">
        <v>262</v>
      </c>
      <c r="I7" s="145">
        <v>167253</v>
      </c>
      <c r="J7" s="145" t="s">
        <v>298</v>
      </c>
      <c r="K7" s="145">
        <v>167253</v>
      </c>
      <c r="L7" s="145" t="s">
        <v>264</v>
      </c>
      <c r="M7" s="145" t="s">
        <v>265</v>
      </c>
      <c r="N7" s="145">
        <v>415449</v>
      </c>
      <c r="O7" s="145" t="s">
        <v>299</v>
      </c>
      <c r="P7" s="145">
        <v>706610</v>
      </c>
      <c r="Q7" s="145" t="s">
        <v>300</v>
      </c>
      <c r="R7" s="145" t="s">
        <v>268</v>
      </c>
      <c r="S7" s="145" t="s">
        <v>301</v>
      </c>
      <c r="T7" s="145" t="s">
        <v>301</v>
      </c>
      <c r="U7" s="145" t="s">
        <v>302</v>
      </c>
      <c r="V7" s="145" t="s">
        <v>271</v>
      </c>
      <c r="W7" s="145">
        <v>0</v>
      </c>
      <c r="X7" s="145" t="s">
        <v>272</v>
      </c>
      <c r="Y7" s="145">
        <v>358159277</v>
      </c>
      <c r="Z7" s="145" t="s">
        <v>303</v>
      </c>
      <c r="AA7" s="145" t="s">
        <v>304</v>
      </c>
      <c r="AB7" s="146">
        <v>39000</v>
      </c>
      <c r="AC7" s="145" t="s">
        <v>293</v>
      </c>
      <c r="AD7" s="145">
        <v>24</v>
      </c>
      <c r="AE7" s="145" t="s">
        <v>276</v>
      </c>
      <c r="AF7" s="145" t="s">
        <v>305</v>
      </c>
      <c r="AG7" s="145" t="s">
        <v>306</v>
      </c>
      <c r="AH7" s="145" t="s">
        <v>279</v>
      </c>
      <c r="AI7" s="145" t="s">
        <v>307</v>
      </c>
      <c r="AJ7" s="146">
        <v>2080</v>
      </c>
      <c r="AK7" s="146">
        <v>2080</v>
      </c>
      <c r="AL7" s="145" t="s">
        <v>308</v>
      </c>
      <c r="AM7" s="146">
        <v>16885.05</v>
      </c>
      <c r="AN7" s="146">
        <v>8074.95</v>
      </c>
      <c r="AO7" s="146">
        <v>24960</v>
      </c>
      <c r="AP7" s="146">
        <v>22114.95</v>
      </c>
      <c r="AQ7" s="146">
        <v>3138.05</v>
      </c>
      <c r="AR7" s="146">
        <v>25253</v>
      </c>
      <c r="AS7" s="146">
        <v>13932.92</v>
      </c>
      <c r="AT7" s="146">
        <v>2707.08</v>
      </c>
      <c r="AU7" s="146">
        <v>16640</v>
      </c>
      <c r="AV7" s="145">
        <v>20</v>
      </c>
      <c r="AW7" s="145"/>
      <c r="AX7" s="145"/>
      <c r="AY7" s="145"/>
      <c r="AZ7" s="145"/>
      <c r="BA7" s="145"/>
      <c r="BB7" s="145" t="s">
        <v>282</v>
      </c>
      <c r="BC7" s="145" t="s">
        <v>283</v>
      </c>
      <c r="BD7" s="148"/>
      <c r="BE7" s="146">
        <v>0</v>
      </c>
      <c r="BF7" s="146"/>
      <c r="BG7" s="145"/>
      <c r="BH7" s="145" t="s">
        <v>442</v>
      </c>
      <c r="BI7" s="149" t="s">
        <v>100</v>
      </c>
      <c r="BJ7" s="150">
        <v>46156</v>
      </c>
      <c r="BK7" s="151" t="s">
        <v>104</v>
      </c>
      <c r="BL7" s="151" t="s">
        <v>104</v>
      </c>
      <c r="BM7" s="152" t="s">
        <v>181</v>
      </c>
      <c r="BN7" s="151" t="s">
        <v>223</v>
      </c>
      <c r="BO7" s="151"/>
      <c r="BP7" s="153"/>
      <c r="BQ7" s="134"/>
    </row>
    <row r="8" spans="1:69" hidden="1" x14ac:dyDescent="0.35">
      <c r="A8" s="136">
        <v>4</v>
      </c>
      <c r="B8" s="154" t="s">
        <v>257</v>
      </c>
      <c r="C8" s="154" t="s">
        <v>313</v>
      </c>
      <c r="D8" s="154" t="s">
        <v>259</v>
      </c>
      <c r="E8" s="154" t="s">
        <v>260</v>
      </c>
      <c r="F8" s="154" t="s">
        <v>260</v>
      </c>
      <c r="G8" s="154" t="s">
        <v>261</v>
      </c>
      <c r="H8" s="154" t="s">
        <v>262</v>
      </c>
      <c r="I8" s="154">
        <v>167232</v>
      </c>
      <c r="J8" s="154" t="s">
        <v>314</v>
      </c>
      <c r="K8" s="154">
        <v>167232</v>
      </c>
      <c r="L8" s="154" t="s">
        <v>264</v>
      </c>
      <c r="M8" s="154" t="s">
        <v>265</v>
      </c>
      <c r="N8" s="154">
        <v>350717</v>
      </c>
      <c r="O8" s="154" t="s">
        <v>315</v>
      </c>
      <c r="P8" s="154">
        <v>497076</v>
      </c>
      <c r="Q8" s="154" t="s">
        <v>316</v>
      </c>
      <c r="R8" s="154" t="s">
        <v>268</v>
      </c>
      <c r="S8" s="154" t="s">
        <v>317</v>
      </c>
      <c r="T8" s="154" t="s">
        <v>317</v>
      </c>
      <c r="U8" s="154" t="s">
        <v>302</v>
      </c>
      <c r="V8" s="154" t="s">
        <v>271</v>
      </c>
      <c r="W8" s="154">
        <v>541</v>
      </c>
      <c r="X8" s="154" t="s">
        <v>318</v>
      </c>
      <c r="Y8" s="154">
        <v>348750400</v>
      </c>
      <c r="Z8" s="154" t="s">
        <v>319</v>
      </c>
      <c r="AA8" s="154" t="s">
        <v>320</v>
      </c>
      <c r="AB8" s="155">
        <v>36733</v>
      </c>
      <c r="AC8" s="154" t="s">
        <v>321</v>
      </c>
      <c r="AD8" s="154">
        <v>24</v>
      </c>
      <c r="AE8" s="154" t="s">
        <v>322</v>
      </c>
      <c r="AF8" s="154" t="s">
        <v>323</v>
      </c>
      <c r="AG8" s="154" t="s">
        <v>324</v>
      </c>
      <c r="AH8" s="154" t="s">
        <v>279</v>
      </c>
      <c r="AI8" s="154" t="s">
        <v>325</v>
      </c>
      <c r="AJ8" s="155">
        <v>1866</v>
      </c>
      <c r="AK8" s="155">
        <v>1950</v>
      </c>
      <c r="AL8" s="154" t="s">
        <v>326</v>
      </c>
      <c r="AM8" s="155">
        <v>29311.279999999999</v>
      </c>
      <c r="AN8" s="155">
        <v>9604.7199999999993</v>
      </c>
      <c r="AO8" s="155">
        <v>38916</v>
      </c>
      <c r="AP8" s="155">
        <v>7421.72</v>
      </c>
      <c r="AQ8" s="155">
        <v>378.28</v>
      </c>
      <c r="AR8" s="155">
        <v>7800</v>
      </c>
      <c r="AS8" s="155">
        <v>7421.72</v>
      </c>
      <c r="AT8" s="155">
        <v>378.28</v>
      </c>
      <c r="AU8" s="155">
        <v>7800</v>
      </c>
      <c r="AV8" s="154">
        <v>45</v>
      </c>
      <c r="AW8" s="154"/>
      <c r="AX8" s="154"/>
      <c r="AY8" s="154"/>
      <c r="AZ8" s="154"/>
      <c r="BA8" s="154"/>
      <c r="BB8" s="154" t="s">
        <v>282</v>
      </c>
      <c r="BC8" s="154"/>
      <c r="BD8" s="154" t="s">
        <v>438</v>
      </c>
      <c r="BE8" s="156">
        <v>36733</v>
      </c>
      <c r="BF8" s="155" t="s">
        <v>317</v>
      </c>
      <c r="BG8" s="145">
        <v>8107948891</v>
      </c>
      <c r="BH8" s="145" t="s">
        <v>442</v>
      </c>
      <c r="BI8" s="149" t="s">
        <v>100</v>
      </c>
      <c r="BJ8" s="150">
        <v>46156</v>
      </c>
      <c r="BK8" s="151" t="s">
        <v>103</v>
      </c>
      <c r="BL8" s="149" t="s">
        <v>108</v>
      </c>
      <c r="BM8" s="152" t="s">
        <v>181</v>
      </c>
      <c r="BN8" s="151" t="s">
        <v>222</v>
      </c>
      <c r="BO8" s="151"/>
      <c r="BP8" s="153"/>
      <c r="BQ8" s="134"/>
    </row>
    <row r="9" spans="1:69" hidden="1" x14ac:dyDescent="0.35">
      <c r="A9" s="136">
        <v>5</v>
      </c>
      <c r="B9" s="154" t="s">
        <v>257</v>
      </c>
      <c r="C9" s="154" t="s">
        <v>313</v>
      </c>
      <c r="D9" s="154" t="s">
        <v>259</v>
      </c>
      <c r="E9" s="154" t="s">
        <v>260</v>
      </c>
      <c r="F9" s="154" t="s">
        <v>260</v>
      </c>
      <c r="G9" s="154" t="s">
        <v>261</v>
      </c>
      <c r="H9" s="154" t="s">
        <v>262</v>
      </c>
      <c r="I9" s="154">
        <v>167232</v>
      </c>
      <c r="J9" s="154" t="s">
        <v>314</v>
      </c>
      <c r="K9" s="154">
        <v>167232</v>
      </c>
      <c r="L9" s="154" t="s">
        <v>264</v>
      </c>
      <c r="M9" s="154" t="s">
        <v>265</v>
      </c>
      <c r="N9" s="154">
        <v>350717</v>
      </c>
      <c r="O9" s="154" t="s">
        <v>315</v>
      </c>
      <c r="P9" s="154">
        <v>497076</v>
      </c>
      <c r="Q9" s="154" t="s">
        <v>316</v>
      </c>
      <c r="R9" s="154" t="s">
        <v>268</v>
      </c>
      <c r="S9" s="154" t="s">
        <v>327</v>
      </c>
      <c r="T9" s="154" t="s">
        <v>327</v>
      </c>
      <c r="U9" s="154" t="s">
        <v>270</v>
      </c>
      <c r="V9" s="154" t="s">
        <v>271</v>
      </c>
      <c r="W9" s="154">
        <v>541</v>
      </c>
      <c r="X9" s="154" t="s">
        <v>318</v>
      </c>
      <c r="Y9" s="154">
        <v>350844923</v>
      </c>
      <c r="Z9" s="154" t="s">
        <v>328</v>
      </c>
      <c r="AA9" s="154" t="s">
        <v>329</v>
      </c>
      <c r="AB9" s="155">
        <v>44040</v>
      </c>
      <c r="AC9" s="154" t="s">
        <v>321</v>
      </c>
      <c r="AD9" s="154">
        <v>24</v>
      </c>
      <c r="AE9" s="154" t="s">
        <v>322</v>
      </c>
      <c r="AF9" s="154" t="s">
        <v>330</v>
      </c>
      <c r="AG9" s="154" t="s">
        <v>331</v>
      </c>
      <c r="AH9" s="154" t="s">
        <v>279</v>
      </c>
      <c r="AI9" s="154" t="s">
        <v>332</v>
      </c>
      <c r="AJ9" s="155">
        <v>1468</v>
      </c>
      <c r="AK9" s="155">
        <v>2400</v>
      </c>
      <c r="AL9" s="154" t="s">
        <v>326</v>
      </c>
      <c r="AM9" s="155">
        <v>22589.81</v>
      </c>
      <c r="AN9" s="155">
        <v>10078.19</v>
      </c>
      <c r="AO9" s="155">
        <v>32668</v>
      </c>
      <c r="AP9" s="155">
        <v>21450.19</v>
      </c>
      <c r="AQ9" s="155">
        <v>2549.81</v>
      </c>
      <c r="AR9" s="155">
        <v>24000</v>
      </c>
      <c r="AS9" s="155">
        <v>21450.19</v>
      </c>
      <c r="AT9" s="155">
        <v>2549.81</v>
      </c>
      <c r="AU9" s="155">
        <v>24000</v>
      </c>
      <c r="AV9" s="154">
        <v>38</v>
      </c>
      <c r="AW9" s="154"/>
      <c r="AX9" s="154"/>
      <c r="AY9" s="154"/>
      <c r="AZ9" s="154"/>
      <c r="BA9" s="154"/>
      <c r="BB9" s="154" t="s">
        <v>282</v>
      </c>
      <c r="BC9" s="154"/>
      <c r="BD9" s="154" t="s">
        <v>439</v>
      </c>
      <c r="BE9" s="156">
        <v>44040</v>
      </c>
      <c r="BF9" s="155" t="s">
        <v>327</v>
      </c>
      <c r="BG9" s="145">
        <v>9610849782</v>
      </c>
      <c r="BH9" s="145" t="s">
        <v>442</v>
      </c>
      <c r="BI9" s="149" t="s">
        <v>100</v>
      </c>
      <c r="BJ9" s="150">
        <v>46156</v>
      </c>
      <c r="BK9" s="151" t="s">
        <v>103</v>
      </c>
      <c r="BL9" s="149" t="s">
        <v>108</v>
      </c>
      <c r="BM9" s="152" t="s">
        <v>180</v>
      </c>
      <c r="BN9" s="151" t="s">
        <v>222</v>
      </c>
      <c r="BO9" s="151"/>
      <c r="BP9" s="157"/>
      <c r="BQ9" s="134"/>
    </row>
    <row r="10" spans="1:69" hidden="1" x14ac:dyDescent="0.35">
      <c r="A10" s="136">
        <v>6</v>
      </c>
      <c r="B10" s="154" t="s">
        <v>257</v>
      </c>
      <c r="C10" s="154" t="s">
        <v>313</v>
      </c>
      <c r="D10" s="154" t="s">
        <v>259</v>
      </c>
      <c r="E10" s="154" t="s">
        <v>260</v>
      </c>
      <c r="F10" s="154" t="s">
        <v>260</v>
      </c>
      <c r="G10" s="154" t="s">
        <v>261</v>
      </c>
      <c r="H10" s="154" t="s">
        <v>262</v>
      </c>
      <c r="I10" s="154">
        <v>189146</v>
      </c>
      <c r="J10" s="154" t="s">
        <v>333</v>
      </c>
      <c r="K10" s="154">
        <v>189146</v>
      </c>
      <c r="L10" s="154" t="s">
        <v>264</v>
      </c>
      <c r="M10" s="154" t="s">
        <v>265</v>
      </c>
      <c r="N10" s="154">
        <v>359843</v>
      </c>
      <c r="O10" s="154" t="s">
        <v>334</v>
      </c>
      <c r="P10" s="154">
        <v>764360</v>
      </c>
      <c r="Q10" s="154" t="s">
        <v>335</v>
      </c>
      <c r="R10" s="154" t="s">
        <v>268</v>
      </c>
      <c r="S10" s="154" t="s">
        <v>336</v>
      </c>
      <c r="T10" s="154" t="s">
        <v>336</v>
      </c>
      <c r="U10" s="154" t="s">
        <v>270</v>
      </c>
      <c r="V10" s="154" t="s">
        <v>271</v>
      </c>
      <c r="W10" s="154">
        <v>541</v>
      </c>
      <c r="X10" s="154" t="s">
        <v>272</v>
      </c>
      <c r="Y10" s="154">
        <v>351436953</v>
      </c>
      <c r="Z10" s="154" t="s">
        <v>337</v>
      </c>
      <c r="AA10" s="154" t="s">
        <v>338</v>
      </c>
      <c r="AB10" s="155">
        <v>42000</v>
      </c>
      <c r="AC10" s="154" t="s">
        <v>339</v>
      </c>
      <c r="AD10" s="154">
        <v>24</v>
      </c>
      <c r="AE10" s="154" t="s">
        <v>322</v>
      </c>
      <c r="AF10" s="154" t="s">
        <v>340</v>
      </c>
      <c r="AG10" s="154" t="s">
        <v>341</v>
      </c>
      <c r="AH10" s="154" t="s">
        <v>279</v>
      </c>
      <c r="AI10" s="154" t="s">
        <v>342</v>
      </c>
      <c r="AJ10" s="155">
        <v>2250</v>
      </c>
      <c r="AK10" s="155">
        <v>2250</v>
      </c>
      <c r="AL10" s="154" t="s">
        <v>343</v>
      </c>
      <c r="AM10" s="155">
        <v>23514.23</v>
      </c>
      <c r="AN10" s="155">
        <v>10735.77</v>
      </c>
      <c r="AO10" s="155">
        <v>34250</v>
      </c>
      <c r="AP10" s="155">
        <v>18485.77</v>
      </c>
      <c r="AQ10" s="155">
        <v>1628.23</v>
      </c>
      <c r="AR10" s="155">
        <v>20114</v>
      </c>
      <c r="AS10" s="155">
        <v>18485.77</v>
      </c>
      <c r="AT10" s="155">
        <v>1628.23</v>
      </c>
      <c r="AU10" s="155">
        <v>20114</v>
      </c>
      <c r="AV10" s="154">
        <v>35</v>
      </c>
      <c r="AW10" s="154"/>
      <c r="AX10" s="154"/>
      <c r="AY10" s="154"/>
      <c r="AZ10" s="154"/>
      <c r="BA10" s="154"/>
      <c r="BB10" s="154" t="s">
        <v>282</v>
      </c>
      <c r="BC10" s="154"/>
      <c r="BD10" s="154" t="s">
        <v>438</v>
      </c>
      <c r="BE10" s="156">
        <v>42000</v>
      </c>
      <c r="BF10" s="155" t="s">
        <v>336</v>
      </c>
      <c r="BG10" s="145">
        <v>7737358109</v>
      </c>
      <c r="BH10" s="145" t="s">
        <v>442</v>
      </c>
      <c r="BI10" s="149" t="s">
        <v>100</v>
      </c>
      <c r="BJ10" s="150">
        <v>46156</v>
      </c>
      <c r="BK10" s="151" t="s">
        <v>104</v>
      </c>
      <c r="BL10" s="149" t="s">
        <v>109</v>
      </c>
      <c r="BM10" s="152" t="s">
        <v>181</v>
      </c>
      <c r="BN10" s="151" t="s">
        <v>223</v>
      </c>
      <c r="BO10" s="151"/>
      <c r="BP10" s="153"/>
      <c r="BQ10" s="134"/>
    </row>
    <row r="11" spans="1:69" hidden="1" x14ac:dyDescent="0.35">
      <c r="A11" s="136">
        <v>7</v>
      </c>
      <c r="B11" s="154" t="s">
        <v>257</v>
      </c>
      <c r="C11" s="154" t="s">
        <v>313</v>
      </c>
      <c r="D11" s="154" t="s">
        <v>259</v>
      </c>
      <c r="E11" s="154" t="s">
        <v>260</v>
      </c>
      <c r="F11" s="154" t="s">
        <v>260</v>
      </c>
      <c r="G11" s="154" t="s">
        <v>261</v>
      </c>
      <c r="H11" s="154" t="s">
        <v>262</v>
      </c>
      <c r="I11" s="154">
        <v>189146</v>
      </c>
      <c r="J11" s="154" t="s">
        <v>333</v>
      </c>
      <c r="K11" s="154">
        <v>189146</v>
      </c>
      <c r="L11" s="154" t="s">
        <v>264</v>
      </c>
      <c r="M11" s="154" t="s">
        <v>265</v>
      </c>
      <c r="N11" s="154">
        <v>359843</v>
      </c>
      <c r="O11" s="154" t="s">
        <v>334</v>
      </c>
      <c r="P11" s="154">
        <v>729072</v>
      </c>
      <c r="Q11" s="154" t="s">
        <v>344</v>
      </c>
      <c r="R11" s="154" t="s">
        <v>268</v>
      </c>
      <c r="S11" s="154" t="s">
        <v>345</v>
      </c>
      <c r="T11" s="154" t="s">
        <v>345</v>
      </c>
      <c r="U11" s="154" t="s">
        <v>302</v>
      </c>
      <c r="V11" s="154" t="s">
        <v>271</v>
      </c>
      <c r="W11" s="154">
        <v>541</v>
      </c>
      <c r="X11" s="154" t="s">
        <v>272</v>
      </c>
      <c r="Y11" s="154">
        <v>352113620</v>
      </c>
      <c r="Z11" s="154" t="s">
        <v>346</v>
      </c>
      <c r="AA11" s="154" t="s">
        <v>347</v>
      </c>
      <c r="AB11" s="155">
        <v>42000</v>
      </c>
      <c r="AC11" s="154" t="s">
        <v>339</v>
      </c>
      <c r="AD11" s="154">
        <v>24</v>
      </c>
      <c r="AE11" s="154" t="s">
        <v>322</v>
      </c>
      <c r="AF11" s="154" t="s">
        <v>348</v>
      </c>
      <c r="AG11" s="154" t="s">
        <v>349</v>
      </c>
      <c r="AH11" s="154" t="s">
        <v>279</v>
      </c>
      <c r="AI11" s="154" t="s">
        <v>350</v>
      </c>
      <c r="AJ11" s="155">
        <v>2240</v>
      </c>
      <c r="AK11" s="155">
        <v>2240</v>
      </c>
      <c r="AL11" s="154" t="s">
        <v>351</v>
      </c>
      <c r="AM11" s="155">
        <v>15620.06</v>
      </c>
      <c r="AN11" s="155">
        <v>8789.94</v>
      </c>
      <c r="AO11" s="155">
        <v>24410</v>
      </c>
      <c r="AP11" s="155">
        <v>26379.94</v>
      </c>
      <c r="AQ11" s="155">
        <v>4123.0600000000004</v>
      </c>
      <c r="AR11" s="155">
        <v>30503</v>
      </c>
      <c r="AS11" s="155">
        <v>26379.94</v>
      </c>
      <c r="AT11" s="155">
        <v>4123.0600000000004</v>
      </c>
      <c r="AU11" s="155">
        <v>30503</v>
      </c>
      <c r="AV11" s="154">
        <v>32</v>
      </c>
      <c r="AW11" s="154"/>
      <c r="AX11" s="154"/>
      <c r="AY11" s="154"/>
      <c r="AZ11" s="154"/>
      <c r="BA11" s="154"/>
      <c r="BB11" s="154" t="s">
        <v>282</v>
      </c>
      <c r="BC11" s="154"/>
      <c r="BD11" s="154"/>
      <c r="BE11" s="156">
        <v>0</v>
      </c>
      <c r="BF11" s="155" t="s">
        <v>345</v>
      </c>
      <c r="BG11" s="145">
        <v>7340502596</v>
      </c>
      <c r="BH11" s="145" t="s">
        <v>442</v>
      </c>
      <c r="BI11" s="149" t="s">
        <v>100</v>
      </c>
      <c r="BJ11" s="150">
        <v>46156</v>
      </c>
      <c r="BK11" s="151" t="s">
        <v>104</v>
      </c>
      <c r="BL11" s="149" t="s">
        <v>109</v>
      </c>
      <c r="BM11" s="152" t="s">
        <v>181</v>
      </c>
      <c r="BN11" s="151" t="s">
        <v>223</v>
      </c>
      <c r="BO11" s="151"/>
      <c r="BP11" s="153"/>
      <c r="BQ11" s="134"/>
    </row>
    <row r="12" spans="1:69" hidden="1" x14ac:dyDescent="0.35">
      <c r="A12" s="136">
        <v>8</v>
      </c>
      <c r="B12" s="154" t="s">
        <v>257</v>
      </c>
      <c r="C12" s="154" t="s">
        <v>313</v>
      </c>
      <c r="D12" s="154" t="s">
        <v>259</v>
      </c>
      <c r="E12" s="154" t="s">
        <v>260</v>
      </c>
      <c r="F12" s="154" t="s">
        <v>260</v>
      </c>
      <c r="G12" s="154" t="s">
        <v>261</v>
      </c>
      <c r="H12" s="154" t="s">
        <v>262</v>
      </c>
      <c r="I12" s="154">
        <v>185445</v>
      </c>
      <c r="J12" s="154" t="s">
        <v>352</v>
      </c>
      <c r="K12" s="154">
        <v>185445</v>
      </c>
      <c r="L12" s="154" t="s">
        <v>264</v>
      </c>
      <c r="M12" s="154" t="s">
        <v>265</v>
      </c>
      <c r="N12" s="154">
        <v>348721</v>
      </c>
      <c r="O12" s="154" t="s">
        <v>353</v>
      </c>
      <c r="P12" s="154">
        <v>493107</v>
      </c>
      <c r="Q12" s="154" t="s">
        <v>354</v>
      </c>
      <c r="R12" s="154" t="s">
        <v>268</v>
      </c>
      <c r="S12" s="154" t="s">
        <v>355</v>
      </c>
      <c r="T12" s="154" t="s">
        <v>355</v>
      </c>
      <c r="U12" s="154" t="s">
        <v>270</v>
      </c>
      <c r="V12" s="154" t="s">
        <v>271</v>
      </c>
      <c r="W12" s="154">
        <v>541</v>
      </c>
      <c r="X12" s="154" t="s">
        <v>272</v>
      </c>
      <c r="Y12" s="154">
        <v>352231115</v>
      </c>
      <c r="Z12" s="154" t="s">
        <v>356</v>
      </c>
      <c r="AA12" s="154" t="s">
        <v>357</v>
      </c>
      <c r="AB12" s="155">
        <v>42000</v>
      </c>
      <c r="AC12" s="154" t="s">
        <v>275</v>
      </c>
      <c r="AD12" s="154">
        <v>24</v>
      </c>
      <c r="AE12" s="154" t="s">
        <v>322</v>
      </c>
      <c r="AF12" s="154" t="s">
        <v>358</v>
      </c>
      <c r="AG12" s="154" t="s">
        <v>359</v>
      </c>
      <c r="AH12" s="154" t="s">
        <v>279</v>
      </c>
      <c r="AI12" s="154" t="s">
        <v>360</v>
      </c>
      <c r="AJ12" s="155">
        <v>2240</v>
      </c>
      <c r="AK12" s="155">
        <v>2240</v>
      </c>
      <c r="AL12" s="154" t="s">
        <v>326</v>
      </c>
      <c r="AM12" s="155">
        <v>13031.24</v>
      </c>
      <c r="AN12" s="155">
        <v>7128.76</v>
      </c>
      <c r="AO12" s="155">
        <v>20160</v>
      </c>
      <c r="AP12" s="155">
        <v>28968.76</v>
      </c>
      <c r="AQ12" s="155">
        <v>5235.24</v>
      </c>
      <c r="AR12" s="155">
        <v>34204</v>
      </c>
      <c r="AS12" s="155">
        <v>28968.76</v>
      </c>
      <c r="AT12" s="155">
        <v>5235.24</v>
      </c>
      <c r="AU12" s="155">
        <v>34204</v>
      </c>
      <c r="AV12" s="154">
        <v>32</v>
      </c>
      <c r="AW12" s="154"/>
      <c r="AX12" s="154"/>
      <c r="AY12" s="154"/>
      <c r="AZ12" s="154"/>
      <c r="BA12" s="154"/>
      <c r="BB12" s="154" t="s">
        <v>282</v>
      </c>
      <c r="BC12" s="154"/>
      <c r="BD12" s="154" t="s">
        <v>438</v>
      </c>
      <c r="BE12" s="156">
        <v>42000</v>
      </c>
      <c r="BF12" s="155" t="s">
        <v>355</v>
      </c>
      <c r="BG12" s="145">
        <v>7568697093</v>
      </c>
      <c r="BH12" s="145" t="s">
        <v>442</v>
      </c>
      <c r="BI12" s="149" t="s">
        <v>100</v>
      </c>
      <c r="BJ12" s="150">
        <v>46156</v>
      </c>
      <c r="BK12" s="151" t="s">
        <v>104</v>
      </c>
      <c r="BL12" s="149" t="s">
        <v>109</v>
      </c>
      <c r="BM12" s="152" t="s">
        <v>181</v>
      </c>
      <c r="BN12" s="151" t="s">
        <v>222</v>
      </c>
      <c r="BO12" s="151"/>
      <c r="BP12" s="153"/>
      <c r="BQ12" s="134"/>
    </row>
    <row r="13" spans="1:69" hidden="1" x14ac:dyDescent="0.35">
      <c r="A13" s="136">
        <v>9</v>
      </c>
      <c r="B13" s="145" t="s">
        <v>257</v>
      </c>
      <c r="C13" s="145" t="s">
        <v>313</v>
      </c>
      <c r="D13" s="145" t="s">
        <v>259</v>
      </c>
      <c r="E13" s="145" t="s">
        <v>260</v>
      </c>
      <c r="F13" s="145" t="s">
        <v>260</v>
      </c>
      <c r="G13" s="145" t="s">
        <v>261</v>
      </c>
      <c r="H13" s="145" t="s">
        <v>262</v>
      </c>
      <c r="I13" s="145">
        <v>167232</v>
      </c>
      <c r="J13" s="145" t="s">
        <v>314</v>
      </c>
      <c r="K13" s="145">
        <v>167232</v>
      </c>
      <c r="L13" s="145" t="s">
        <v>264</v>
      </c>
      <c r="M13" s="145" t="s">
        <v>265</v>
      </c>
      <c r="N13" s="145">
        <v>350717</v>
      </c>
      <c r="O13" s="145" t="s">
        <v>315</v>
      </c>
      <c r="P13" s="145">
        <v>497076</v>
      </c>
      <c r="Q13" s="145" t="s">
        <v>316</v>
      </c>
      <c r="R13" s="145" t="s">
        <v>361</v>
      </c>
      <c r="S13" s="145" t="s">
        <v>327</v>
      </c>
      <c r="T13" s="145" t="s">
        <v>327</v>
      </c>
      <c r="U13" s="145" t="s">
        <v>270</v>
      </c>
      <c r="V13" s="145" t="s">
        <v>271</v>
      </c>
      <c r="W13" s="145">
        <v>541</v>
      </c>
      <c r="X13" s="145" t="s">
        <v>272</v>
      </c>
      <c r="Y13" s="145">
        <v>352899937</v>
      </c>
      <c r="Z13" s="145" t="s">
        <v>362</v>
      </c>
      <c r="AA13" s="145" t="s">
        <v>363</v>
      </c>
      <c r="AB13" s="146">
        <v>30000</v>
      </c>
      <c r="AC13" s="145" t="s">
        <v>321</v>
      </c>
      <c r="AD13" s="145">
        <v>12</v>
      </c>
      <c r="AE13" s="145" t="s">
        <v>364</v>
      </c>
      <c r="AF13" s="145" t="s">
        <v>330</v>
      </c>
      <c r="AG13" s="145" t="s">
        <v>331</v>
      </c>
      <c r="AH13" s="145" t="s">
        <v>279</v>
      </c>
      <c r="AI13" s="145" t="s">
        <v>365</v>
      </c>
      <c r="AJ13" s="146">
        <v>2850</v>
      </c>
      <c r="AK13" s="146">
        <v>2850</v>
      </c>
      <c r="AL13" s="145" t="s">
        <v>326</v>
      </c>
      <c r="AM13" s="146">
        <v>19314.75</v>
      </c>
      <c r="AN13" s="146">
        <v>3485.25</v>
      </c>
      <c r="AO13" s="146">
        <v>22800</v>
      </c>
      <c r="AP13" s="146">
        <v>10685.25</v>
      </c>
      <c r="AQ13" s="146">
        <v>537.75</v>
      </c>
      <c r="AR13" s="146">
        <v>11223</v>
      </c>
      <c r="AS13" s="146">
        <v>10685.25</v>
      </c>
      <c r="AT13" s="146">
        <v>537.75</v>
      </c>
      <c r="AU13" s="146">
        <v>11223</v>
      </c>
      <c r="AV13" s="145">
        <v>33</v>
      </c>
      <c r="AW13" s="145"/>
      <c r="AX13" s="145"/>
      <c r="AY13" s="145"/>
      <c r="AZ13" s="145"/>
      <c r="BA13" s="145"/>
      <c r="BB13" s="145" t="s">
        <v>282</v>
      </c>
      <c r="BC13" s="145"/>
      <c r="BD13" s="148" t="s">
        <v>438</v>
      </c>
      <c r="BE13" s="147">
        <v>30000</v>
      </c>
      <c r="BF13" s="146" t="s">
        <v>327</v>
      </c>
      <c r="BG13" s="145">
        <v>9610849782</v>
      </c>
      <c r="BH13" s="145" t="s">
        <v>442</v>
      </c>
      <c r="BI13" s="149" t="s">
        <v>100</v>
      </c>
      <c r="BJ13" s="150">
        <v>46156</v>
      </c>
      <c r="BK13" s="151" t="s">
        <v>103</v>
      </c>
      <c r="BL13" s="149" t="s">
        <v>108</v>
      </c>
      <c r="BM13" s="152" t="s">
        <v>180</v>
      </c>
      <c r="BN13" s="151" t="s">
        <v>222</v>
      </c>
      <c r="BO13" s="151"/>
      <c r="BP13" s="153"/>
      <c r="BQ13" s="134"/>
    </row>
    <row r="14" spans="1:69" hidden="1" x14ac:dyDescent="0.35">
      <c r="A14" s="136">
        <v>10</v>
      </c>
      <c r="B14" s="145" t="s">
        <v>257</v>
      </c>
      <c r="C14" s="145" t="s">
        <v>313</v>
      </c>
      <c r="D14" s="145" t="s">
        <v>259</v>
      </c>
      <c r="E14" s="145" t="s">
        <v>260</v>
      </c>
      <c r="F14" s="145" t="s">
        <v>260</v>
      </c>
      <c r="G14" s="145" t="s">
        <v>261</v>
      </c>
      <c r="H14" s="145" t="s">
        <v>262</v>
      </c>
      <c r="I14" s="145">
        <v>167232</v>
      </c>
      <c r="J14" s="145" t="s">
        <v>314</v>
      </c>
      <c r="K14" s="145">
        <v>167232</v>
      </c>
      <c r="L14" s="145" t="s">
        <v>264</v>
      </c>
      <c r="M14" s="145" t="s">
        <v>265</v>
      </c>
      <c r="N14" s="145">
        <v>288476</v>
      </c>
      <c r="O14" s="145" t="s">
        <v>366</v>
      </c>
      <c r="P14" s="145">
        <v>737992</v>
      </c>
      <c r="Q14" s="145" t="s">
        <v>367</v>
      </c>
      <c r="R14" s="145" t="s">
        <v>268</v>
      </c>
      <c r="S14" s="145" t="s">
        <v>368</v>
      </c>
      <c r="T14" s="145" t="s">
        <v>368</v>
      </c>
      <c r="U14" s="145" t="s">
        <v>270</v>
      </c>
      <c r="V14" s="145" t="s">
        <v>271</v>
      </c>
      <c r="W14" s="145">
        <v>541</v>
      </c>
      <c r="X14" s="145" t="s">
        <v>272</v>
      </c>
      <c r="Y14" s="145">
        <v>353427989</v>
      </c>
      <c r="Z14" s="145" t="s">
        <v>369</v>
      </c>
      <c r="AA14" s="145" t="s">
        <v>370</v>
      </c>
      <c r="AB14" s="146">
        <v>42000</v>
      </c>
      <c r="AC14" s="145" t="s">
        <v>321</v>
      </c>
      <c r="AD14" s="145">
        <v>24</v>
      </c>
      <c r="AE14" s="145" t="s">
        <v>322</v>
      </c>
      <c r="AF14" s="145" t="s">
        <v>371</v>
      </c>
      <c r="AG14" s="145" t="s">
        <v>372</v>
      </c>
      <c r="AH14" s="145" t="s">
        <v>279</v>
      </c>
      <c r="AI14" s="145" t="s">
        <v>373</v>
      </c>
      <c r="AJ14" s="146">
        <v>2240</v>
      </c>
      <c r="AK14" s="146">
        <v>2240</v>
      </c>
      <c r="AL14" s="145" t="s">
        <v>374</v>
      </c>
      <c r="AM14" s="146">
        <v>19741.61</v>
      </c>
      <c r="AN14" s="146">
        <v>9378.39</v>
      </c>
      <c r="AO14" s="146">
        <v>29120</v>
      </c>
      <c r="AP14" s="146">
        <v>22258.39</v>
      </c>
      <c r="AQ14" s="146">
        <v>2912.61</v>
      </c>
      <c r="AR14" s="146">
        <v>25171</v>
      </c>
      <c r="AS14" s="146">
        <v>22258.39</v>
      </c>
      <c r="AT14" s="146">
        <v>2912.61</v>
      </c>
      <c r="AU14" s="146">
        <v>25171</v>
      </c>
      <c r="AV14" s="145">
        <v>29</v>
      </c>
      <c r="AW14" s="145"/>
      <c r="AX14" s="145"/>
      <c r="AY14" s="145"/>
      <c r="AZ14" s="145"/>
      <c r="BA14" s="145"/>
      <c r="BB14" s="145" t="s">
        <v>282</v>
      </c>
      <c r="BC14" s="145"/>
      <c r="BD14" s="145" t="s">
        <v>440</v>
      </c>
      <c r="BE14" s="158">
        <v>42000</v>
      </c>
      <c r="BF14" s="145" t="s">
        <v>368</v>
      </c>
      <c r="BG14" s="145">
        <v>9660955913</v>
      </c>
      <c r="BH14" s="145" t="s">
        <v>442</v>
      </c>
      <c r="BI14" s="149" t="s">
        <v>100</v>
      </c>
      <c r="BJ14" s="150">
        <v>46156</v>
      </c>
      <c r="BK14" s="151" t="s">
        <v>103</v>
      </c>
      <c r="BL14" s="149" t="s">
        <v>108</v>
      </c>
      <c r="BM14" s="152" t="s">
        <v>181</v>
      </c>
      <c r="BN14" s="151" t="s">
        <v>223</v>
      </c>
      <c r="BO14" s="151"/>
      <c r="BP14" s="153"/>
      <c r="BQ14" s="134"/>
    </row>
    <row r="15" spans="1:69" hidden="1" x14ac:dyDescent="0.35">
      <c r="A15" s="136">
        <v>11</v>
      </c>
      <c r="B15" s="145" t="s">
        <v>257</v>
      </c>
      <c r="C15" s="145" t="s">
        <v>313</v>
      </c>
      <c r="D15" s="145" t="s">
        <v>259</v>
      </c>
      <c r="E15" s="145" t="s">
        <v>260</v>
      </c>
      <c r="F15" s="145" t="s">
        <v>260</v>
      </c>
      <c r="G15" s="145" t="s">
        <v>261</v>
      </c>
      <c r="H15" s="145" t="s">
        <v>262</v>
      </c>
      <c r="I15" s="145">
        <v>167232</v>
      </c>
      <c r="J15" s="145" t="s">
        <v>314</v>
      </c>
      <c r="K15" s="145">
        <v>167232</v>
      </c>
      <c r="L15" s="145" t="s">
        <v>264</v>
      </c>
      <c r="M15" s="145" t="s">
        <v>265</v>
      </c>
      <c r="N15" s="145">
        <v>350717</v>
      </c>
      <c r="O15" s="145" t="s">
        <v>315</v>
      </c>
      <c r="P15" s="145">
        <v>728297</v>
      </c>
      <c r="Q15" s="145" t="s">
        <v>375</v>
      </c>
      <c r="R15" s="145" t="s">
        <v>268</v>
      </c>
      <c r="S15" s="145" t="s">
        <v>376</v>
      </c>
      <c r="T15" s="145" t="s">
        <v>376</v>
      </c>
      <c r="U15" s="145" t="s">
        <v>270</v>
      </c>
      <c r="V15" s="145" t="s">
        <v>271</v>
      </c>
      <c r="W15" s="145">
        <v>541</v>
      </c>
      <c r="X15" s="145" t="s">
        <v>272</v>
      </c>
      <c r="Y15" s="145">
        <v>354009233</v>
      </c>
      <c r="Z15" s="145" t="s">
        <v>377</v>
      </c>
      <c r="AA15" s="145" t="s">
        <v>378</v>
      </c>
      <c r="AB15" s="146">
        <v>42000</v>
      </c>
      <c r="AC15" s="145" t="s">
        <v>321</v>
      </c>
      <c r="AD15" s="145">
        <v>24</v>
      </c>
      <c r="AE15" s="145" t="s">
        <v>322</v>
      </c>
      <c r="AF15" s="145" t="s">
        <v>379</v>
      </c>
      <c r="AG15" s="145" t="s">
        <v>380</v>
      </c>
      <c r="AH15" s="145" t="s">
        <v>279</v>
      </c>
      <c r="AI15" s="145" t="s">
        <v>381</v>
      </c>
      <c r="AJ15" s="146">
        <v>2240</v>
      </c>
      <c r="AK15" s="146">
        <v>2240</v>
      </c>
      <c r="AL15" s="145" t="s">
        <v>382</v>
      </c>
      <c r="AM15" s="146">
        <v>16738.5</v>
      </c>
      <c r="AN15" s="146">
        <v>7901.5</v>
      </c>
      <c r="AO15" s="146">
        <v>24640</v>
      </c>
      <c r="AP15" s="146">
        <v>25261.5</v>
      </c>
      <c r="AQ15" s="146">
        <v>3756.5</v>
      </c>
      <c r="AR15" s="146">
        <v>29018</v>
      </c>
      <c r="AS15" s="146">
        <v>25261.5</v>
      </c>
      <c r="AT15" s="146">
        <v>3756.5</v>
      </c>
      <c r="AU15" s="146">
        <v>29018</v>
      </c>
      <c r="AV15" s="145">
        <v>29</v>
      </c>
      <c r="AW15" s="145"/>
      <c r="AX15" s="145"/>
      <c r="AY15" s="145"/>
      <c r="AZ15" s="145"/>
      <c r="BA15" s="145"/>
      <c r="BB15" s="145" t="s">
        <v>282</v>
      </c>
      <c r="BC15" s="145"/>
      <c r="BD15" s="145" t="s">
        <v>439</v>
      </c>
      <c r="BE15" s="147">
        <v>42000</v>
      </c>
      <c r="BF15" s="145" t="s">
        <v>376</v>
      </c>
      <c r="BG15" s="145">
        <v>9929825536</v>
      </c>
      <c r="BH15" s="145" t="s">
        <v>442</v>
      </c>
      <c r="BI15" s="149" t="s">
        <v>100</v>
      </c>
      <c r="BJ15" s="150">
        <v>46156</v>
      </c>
      <c r="BK15" s="151" t="s">
        <v>103</v>
      </c>
      <c r="BL15" s="149" t="s">
        <v>108</v>
      </c>
      <c r="BM15" s="152" t="s">
        <v>181</v>
      </c>
      <c r="BN15" s="151" t="s">
        <v>223</v>
      </c>
      <c r="BO15" s="151"/>
      <c r="BP15" s="153"/>
      <c r="BQ15" s="134"/>
    </row>
    <row r="16" spans="1:69" hidden="1" x14ac:dyDescent="0.35">
      <c r="A16" s="136">
        <v>12</v>
      </c>
      <c r="B16" s="145" t="s">
        <v>257</v>
      </c>
      <c r="C16" s="145" t="s">
        <v>313</v>
      </c>
      <c r="D16" s="145" t="s">
        <v>259</v>
      </c>
      <c r="E16" s="145" t="s">
        <v>260</v>
      </c>
      <c r="F16" s="145" t="s">
        <v>260</v>
      </c>
      <c r="G16" s="145" t="s">
        <v>261</v>
      </c>
      <c r="H16" s="145" t="s">
        <v>262</v>
      </c>
      <c r="I16" s="145">
        <v>167232</v>
      </c>
      <c r="J16" s="145" t="s">
        <v>314</v>
      </c>
      <c r="K16" s="145">
        <v>167232</v>
      </c>
      <c r="L16" s="145" t="s">
        <v>264</v>
      </c>
      <c r="M16" s="145" t="s">
        <v>265</v>
      </c>
      <c r="N16" s="145">
        <v>350717</v>
      </c>
      <c r="O16" s="145" t="s">
        <v>315</v>
      </c>
      <c r="P16" s="145">
        <v>728297</v>
      </c>
      <c r="Q16" s="145" t="s">
        <v>375</v>
      </c>
      <c r="R16" s="145" t="s">
        <v>268</v>
      </c>
      <c r="S16" s="145" t="s">
        <v>383</v>
      </c>
      <c r="T16" s="145" t="s">
        <v>383</v>
      </c>
      <c r="U16" s="145" t="s">
        <v>302</v>
      </c>
      <c r="V16" s="145" t="s">
        <v>271</v>
      </c>
      <c r="W16" s="145">
        <v>0</v>
      </c>
      <c r="X16" s="145" t="s">
        <v>272</v>
      </c>
      <c r="Y16" s="145">
        <v>354026659</v>
      </c>
      <c r="Z16" s="145" t="s">
        <v>384</v>
      </c>
      <c r="AA16" s="145" t="s">
        <v>385</v>
      </c>
      <c r="AB16" s="146">
        <v>52000</v>
      </c>
      <c r="AC16" s="145" t="s">
        <v>321</v>
      </c>
      <c r="AD16" s="145">
        <v>24</v>
      </c>
      <c r="AE16" s="145" t="s">
        <v>276</v>
      </c>
      <c r="AF16" s="145" t="s">
        <v>323</v>
      </c>
      <c r="AG16" s="145" t="s">
        <v>386</v>
      </c>
      <c r="AH16" s="145" t="s">
        <v>279</v>
      </c>
      <c r="AI16" s="145" t="s">
        <v>381</v>
      </c>
      <c r="AJ16" s="146">
        <v>2780</v>
      </c>
      <c r="AK16" s="146">
        <v>2780</v>
      </c>
      <c r="AL16" s="145" t="s">
        <v>387</v>
      </c>
      <c r="AM16" s="146">
        <v>27395.37</v>
      </c>
      <c r="AN16" s="146">
        <v>11524.63</v>
      </c>
      <c r="AO16" s="146">
        <v>38920</v>
      </c>
      <c r="AP16" s="146">
        <v>24604.63</v>
      </c>
      <c r="AQ16" s="146">
        <v>2806.37</v>
      </c>
      <c r="AR16" s="146">
        <v>27411</v>
      </c>
      <c r="AS16" s="146">
        <v>24604.63</v>
      </c>
      <c r="AT16" s="146">
        <v>2806.37</v>
      </c>
      <c r="AU16" s="146">
        <v>27411</v>
      </c>
      <c r="AV16" s="145">
        <v>29</v>
      </c>
      <c r="AW16" s="145"/>
      <c r="AX16" s="145"/>
      <c r="AY16" s="145"/>
      <c r="AZ16" s="145"/>
      <c r="BA16" s="145"/>
      <c r="BB16" s="145" t="s">
        <v>282</v>
      </c>
      <c r="BC16" s="145"/>
      <c r="BD16" s="145" t="s">
        <v>440</v>
      </c>
      <c r="BE16" s="146">
        <v>52000</v>
      </c>
      <c r="BF16" s="145" t="s">
        <v>383</v>
      </c>
      <c r="BG16" s="145">
        <v>8003711838</v>
      </c>
      <c r="BH16" s="145" t="s">
        <v>442</v>
      </c>
      <c r="BI16" s="149" t="s">
        <v>100</v>
      </c>
      <c r="BJ16" s="150">
        <v>46156</v>
      </c>
      <c r="BK16" s="151" t="s">
        <v>104</v>
      </c>
      <c r="BL16" s="149" t="s">
        <v>109</v>
      </c>
      <c r="BM16" s="152" t="s">
        <v>181</v>
      </c>
      <c r="BN16" s="151" t="s">
        <v>223</v>
      </c>
      <c r="BO16" s="151"/>
      <c r="BP16" s="153"/>
      <c r="BQ16" s="134"/>
    </row>
    <row r="17" spans="1:69" hidden="1" x14ac:dyDescent="0.35">
      <c r="A17" s="136">
        <v>13</v>
      </c>
      <c r="B17" s="145" t="s">
        <v>257</v>
      </c>
      <c r="C17" s="145" t="s">
        <v>313</v>
      </c>
      <c r="D17" s="145" t="s">
        <v>259</v>
      </c>
      <c r="E17" s="145" t="s">
        <v>260</v>
      </c>
      <c r="F17" s="145" t="s">
        <v>260</v>
      </c>
      <c r="G17" s="145" t="s">
        <v>261</v>
      </c>
      <c r="H17" s="145" t="s">
        <v>262</v>
      </c>
      <c r="I17" s="145">
        <v>167232</v>
      </c>
      <c r="J17" s="145" t="s">
        <v>314</v>
      </c>
      <c r="K17" s="145">
        <v>167232</v>
      </c>
      <c r="L17" s="145" t="s">
        <v>264</v>
      </c>
      <c r="M17" s="145" t="s">
        <v>265</v>
      </c>
      <c r="N17" s="145">
        <v>288476</v>
      </c>
      <c r="O17" s="145" t="s">
        <v>366</v>
      </c>
      <c r="P17" s="145">
        <v>737992</v>
      </c>
      <c r="Q17" s="145" t="s">
        <v>367</v>
      </c>
      <c r="R17" s="145" t="s">
        <v>268</v>
      </c>
      <c r="S17" s="145" t="s">
        <v>388</v>
      </c>
      <c r="T17" s="145" t="s">
        <v>388</v>
      </c>
      <c r="U17" s="145" t="s">
        <v>270</v>
      </c>
      <c r="V17" s="145" t="s">
        <v>271</v>
      </c>
      <c r="W17" s="145">
        <v>0</v>
      </c>
      <c r="X17" s="145" t="s">
        <v>272</v>
      </c>
      <c r="Y17" s="145">
        <v>354404903</v>
      </c>
      <c r="Z17" s="145" t="s">
        <v>389</v>
      </c>
      <c r="AA17" s="145" t="s">
        <v>390</v>
      </c>
      <c r="AB17" s="146">
        <v>42000</v>
      </c>
      <c r="AC17" s="145" t="s">
        <v>321</v>
      </c>
      <c r="AD17" s="145">
        <v>24</v>
      </c>
      <c r="AE17" s="145" t="s">
        <v>322</v>
      </c>
      <c r="AF17" s="145" t="s">
        <v>391</v>
      </c>
      <c r="AG17" s="145" t="s">
        <v>392</v>
      </c>
      <c r="AH17" s="145" t="s">
        <v>279</v>
      </c>
      <c r="AI17" s="145" t="s">
        <v>393</v>
      </c>
      <c r="AJ17" s="146">
        <v>2240</v>
      </c>
      <c r="AK17" s="146">
        <v>2240</v>
      </c>
      <c r="AL17" s="145" t="s">
        <v>394</v>
      </c>
      <c r="AM17" s="146">
        <v>32907.46</v>
      </c>
      <c r="AN17" s="146">
        <v>11892.54</v>
      </c>
      <c r="AO17" s="146">
        <v>44800</v>
      </c>
      <c r="AP17" s="146">
        <v>9092.5400000000009</v>
      </c>
      <c r="AQ17" s="146">
        <v>516.46</v>
      </c>
      <c r="AR17" s="146">
        <v>9609</v>
      </c>
      <c r="AS17" s="146">
        <v>9092.5400000000009</v>
      </c>
      <c r="AT17" s="146">
        <v>516.46</v>
      </c>
      <c r="AU17" s="146">
        <v>9609</v>
      </c>
      <c r="AV17" s="145">
        <v>27</v>
      </c>
      <c r="AW17" s="145"/>
      <c r="AX17" s="145"/>
      <c r="AY17" s="145"/>
      <c r="AZ17" s="145"/>
      <c r="BA17" s="145"/>
      <c r="BB17" s="145" t="s">
        <v>282</v>
      </c>
      <c r="BC17" s="145"/>
      <c r="BD17" s="145"/>
      <c r="BE17" s="146">
        <v>0</v>
      </c>
      <c r="BF17" s="145" t="s">
        <v>388</v>
      </c>
      <c r="BG17" s="145">
        <v>9024240171</v>
      </c>
      <c r="BH17" s="145" t="s">
        <v>442</v>
      </c>
      <c r="BI17" s="149" t="s">
        <v>100</v>
      </c>
      <c r="BJ17" s="150">
        <v>46156</v>
      </c>
      <c r="BK17" s="151" t="s">
        <v>104</v>
      </c>
      <c r="BL17" s="149" t="s">
        <v>119</v>
      </c>
      <c r="BM17" s="152" t="s">
        <v>181</v>
      </c>
      <c r="BN17" s="151" t="s">
        <v>223</v>
      </c>
      <c r="BO17" s="151"/>
      <c r="BP17" s="153"/>
      <c r="BQ17" s="134"/>
    </row>
    <row r="18" spans="1:69" hidden="1" x14ac:dyDescent="0.35">
      <c r="A18" s="136">
        <v>14</v>
      </c>
      <c r="B18" s="145" t="s">
        <v>257</v>
      </c>
      <c r="C18" s="145" t="s">
        <v>313</v>
      </c>
      <c r="D18" s="145" t="s">
        <v>259</v>
      </c>
      <c r="E18" s="145" t="s">
        <v>260</v>
      </c>
      <c r="F18" s="145" t="s">
        <v>260</v>
      </c>
      <c r="G18" s="145" t="s">
        <v>261</v>
      </c>
      <c r="H18" s="145" t="s">
        <v>262</v>
      </c>
      <c r="I18" s="145">
        <v>189146</v>
      </c>
      <c r="J18" s="145" t="s">
        <v>333</v>
      </c>
      <c r="K18" s="145">
        <v>189146</v>
      </c>
      <c r="L18" s="145" t="s">
        <v>264</v>
      </c>
      <c r="M18" s="145" t="s">
        <v>265</v>
      </c>
      <c r="N18" s="145">
        <v>359843</v>
      </c>
      <c r="O18" s="145" t="s">
        <v>334</v>
      </c>
      <c r="P18" s="145">
        <v>729072</v>
      </c>
      <c r="Q18" s="145" t="s">
        <v>344</v>
      </c>
      <c r="R18" s="145" t="s">
        <v>361</v>
      </c>
      <c r="S18" s="145" t="s">
        <v>345</v>
      </c>
      <c r="T18" s="145" t="s">
        <v>345</v>
      </c>
      <c r="U18" s="145" t="s">
        <v>302</v>
      </c>
      <c r="V18" s="145" t="s">
        <v>271</v>
      </c>
      <c r="W18" s="145">
        <v>0</v>
      </c>
      <c r="X18" s="145" t="s">
        <v>272</v>
      </c>
      <c r="Y18" s="145">
        <v>355946408</v>
      </c>
      <c r="Z18" s="145" t="s">
        <v>346</v>
      </c>
      <c r="AA18" s="145" t="s">
        <v>395</v>
      </c>
      <c r="AB18" s="146">
        <v>31000</v>
      </c>
      <c r="AC18" s="145" t="s">
        <v>339</v>
      </c>
      <c r="AD18" s="145">
        <v>18</v>
      </c>
      <c r="AE18" s="145" t="s">
        <v>364</v>
      </c>
      <c r="AF18" s="145" t="s">
        <v>348</v>
      </c>
      <c r="AG18" s="145" t="s">
        <v>349</v>
      </c>
      <c r="AH18" s="145" t="s">
        <v>279</v>
      </c>
      <c r="AI18" s="145" t="s">
        <v>396</v>
      </c>
      <c r="AJ18" s="146">
        <v>2080</v>
      </c>
      <c r="AK18" s="146">
        <v>2080</v>
      </c>
      <c r="AL18" s="145" t="s">
        <v>397</v>
      </c>
      <c r="AM18" s="146">
        <v>9341.77</v>
      </c>
      <c r="AN18" s="146">
        <v>4398.2299999999996</v>
      </c>
      <c r="AO18" s="146">
        <v>13740</v>
      </c>
      <c r="AP18" s="146">
        <v>21658.23</v>
      </c>
      <c r="AQ18" s="146">
        <v>2712.77</v>
      </c>
      <c r="AR18" s="146">
        <v>24371</v>
      </c>
      <c r="AS18" s="146">
        <v>21658.23</v>
      </c>
      <c r="AT18" s="146">
        <v>2712.77</v>
      </c>
      <c r="AU18" s="146">
        <v>24371</v>
      </c>
      <c r="AV18" s="145">
        <v>24</v>
      </c>
      <c r="AW18" s="145"/>
      <c r="AX18" s="145"/>
      <c r="AY18" s="145"/>
      <c r="AZ18" s="145"/>
      <c r="BA18" s="145"/>
      <c r="BB18" s="145" t="s">
        <v>282</v>
      </c>
      <c r="BC18" s="145"/>
      <c r="BD18" s="145"/>
      <c r="BE18" s="146">
        <v>0</v>
      </c>
      <c r="BF18" s="145" t="s">
        <v>345</v>
      </c>
      <c r="BG18" s="145">
        <v>7340502596</v>
      </c>
      <c r="BH18" s="145" t="s">
        <v>442</v>
      </c>
      <c r="BI18" s="149" t="s">
        <v>100</v>
      </c>
      <c r="BJ18" s="150">
        <v>46156</v>
      </c>
      <c r="BK18" s="151" t="s">
        <v>104</v>
      </c>
      <c r="BL18" s="149" t="s">
        <v>109</v>
      </c>
      <c r="BM18" s="152" t="s">
        <v>181</v>
      </c>
      <c r="BN18" s="151" t="s">
        <v>223</v>
      </c>
      <c r="BO18" s="151"/>
      <c r="BP18" s="153"/>
      <c r="BQ18" s="134"/>
    </row>
    <row r="19" spans="1:69" hidden="1" x14ac:dyDescent="0.35">
      <c r="A19" s="136">
        <v>15</v>
      </c>
      <c r="B19" s="145" t="s">
        <v>257</v>
      </c>
      <c r="C19" s="145" t="s">
        <v>313</v>
      </c>
      <c r="D19" s="145" t="s">
        <v>259</v>
      </c>
      <c r="E19" s="145" t="s">
        <v>260</v>
      </c>
      <c r="F19" s="145" t="s">
        <v>260</v>
      </c>
      <c r="G19" s="145" t="s">
        <v>261</v>
      </c>
      <c r="H19" s="145" t="s">
        <v>262</v>
      </c>
      <c r="I19" s="145">
        <v>189146</v>
      </c>
      <c r="J19" s="145" t="s">
        <v>333</v>
      </c>
      <c r="K19" s="145">
        <v>189146</v>
      </c>
      <c r="L19" s="145" t="s">
        <v>264</v>
      </c>
      <c r="M19" s="145" t="s">
        <v>265</v>
      </c>
      <c r="N19" s="145">
        <v>421031</v>
      </c>
      <c r="O19" s="145" t="s">
        <v>398</v>
      </c>
      <c r="P19" s="145">
        <v>650101</v>
      </c>
      <c r="Q19" s="145" t="s">
        <v>399</v>
      </c>
      <c r="R19" s="145" t="s">
        <v>268</v>
      </c>
      <c r="S19" s="145" t="s">
        <v>400</v>
      </c>
      <c r="T19" s="145" t="s">
        <v>400</v>
      </c>
      <c r="U19" s="145" t="s">
        <v>270</v>
      </c>
      <c r="V19" s="145" t="s">
        <v>271</v>
      </c>
      <c r="W19" s="145">
        <v>0</v>
      </c>
      <c r="X19" s="145" t="s">
        <v>272</v>
      </c>
      <c r="Y19" s="145">
        <v>358141138</v>
      </c>
      <c r="Z19" s="145" t="s">
        <v>401</v>
      </c>
      <c r="AA19" s="145" t="s">
        <v>304</v>
      </c>
      <c r="AB19" s="146">
        <v>41000</v>
      </c>
      <c r="AC19" s="145" t="s">
        <v>339</v>
      </c>
      <c r="AD19" s="145">
        <v>24</v>
      </c>
      <c r="AE19" s="145" t="s">
        <v>276</v>
      </c>
      <c r="AF19" s="145" t="s">
        <v>402</v>
      </c>
      <c r="AG19" s="145" t="s">
        <v>403</v>
      </c>
      <c r="AH19" s="145" t="s">
        <v>279</v>
      </c>
      <c r="AI19" s="145" t="s">
        <v>404</v>
      </c>
      <c r="AJ19" s="146">
        <v>2180</v>
      </c>
      <c r="AK19" s="146">
        <v>2180</v>
      </c>
      <c r="AL19" s="145" t="s">
        <v>405</v>
      </c>
      <c r="AM19" s="146">
        <v>126.95</v>
      </c>
      <c r="AN19" s="146">
        <v>973.05</v>
      </c>
      <c r="AO19" s="146">
        <v>1100</v>
      </c>
      <c r="AP19" s="146">
        <v>40873.050000000003</v>
      </c>
      <c r="AQ19" s="146">
        <v>10644.95</v>
      </c>
      <c r="AR19" s="146">
        <v>51518</v>
      </c>
      <c r="AS19" s="146">
        <v>30348.82</v>
      </c>
      <c r="AT19" s="146">
        <v>9971.18</v>
      </c>
      <c r="AU19" s="146">
        <v>40320</v>
      </c>
      <c r="AV19" s="145">
        <v>19</v>
      </c>
      <c r="AW19" s="145"/>
      <c r="AX19" s="145"/>
      <c r="AY19" s="145"/>
      <c r="AZ19" s="145"/>
      <c r="BA19" s="145"/>
      <c r="BB19" s="145" t="s">
        <v>282</v>
      </c>
      <c r="BC19" s="145"/>
      <c r="BD19" s="145"/>
      <c r="BE19" s="146">
        <v>0</v>
      </c>
      <c r="BF19" s="145" t="s">
        <v>400</v>
      </c>
      <c r="BG19" s="145">
        <v>7851821991</v>
      </c>
      <c r="BH19" s="145" t="s">
        <v>442</v>
      </c>
      <c r="BI19" s="149" t="s">
        <v>100</v>
      </c>
      <c r="BJ19" s="150">
        <v>46156</v>
      </c>
      <c r="BK19" s="151" t="s">
        <v>104</v>
      </c>
      <c r="BL19" s="149" t="s">
        <v>109</v>
      </c>
      <c r="BM19" s="152" t="s">
        <v>181</v>
      </c>
      <c r="BN19" s="151" t="s">
        <v>223</v>
      </c>
      <c r="BO19" s="151"/>
      <c r="BP19" s="153"/>
      <c r="BQ19" s="134"/>
    </row>
    <row r="20" spans="1:69" hidden="1" x14ac:dyDescent="0.35">
      <c r="A20" s="136">
        <v>16</v>
      </c>
      <c r="B20" s="145" t="s">
        <v>257</v>
      </c>
      <c r="C20" s="145" t="s">
        <v>313</v>
      </c>
      <c r="D20" s="145" t="s">
        <v>259</v>
      </c>
      <c r="E20" s="145" t="s">
        <v>260</v>
      </c>
      <c r="F20" s="145" t="s">
        <v>260</v>
      </c>
      <c r="G20" s="145" t="s">
        <v>261</v>
      </c>
      <c r="H20" s="145" t="s">
        <v>262</v>
      </c>
      <c r="I20" s="145">
        <v>226771</v>
      </c>
      <c r="J20" s="145" t="s">
        <v>406</v>
      </c>
      <c r="K20" s="145">
        <v>226771</v>
      </c>
      <c r="L20" s="145" t="s">
        <v>264</v>
      </c>
      <c r="M20" s="145" t="s">
        <v>265</v>
      </c>
      <c r="N20" s="145">
        <v>537789</v>
      </c>
      <c r="O20" s="145" t="s">
        <v>407</v>
      </c>
      <c r="P20" s="145">
        <v>894902</v>
      </c>
      <c r="Q20" s="145" t="s">
        <v>408</v>
      </c>
      <c r="R20" s="145" t="s">
        <v>268</v>
      </c>
      <c r="S20" s="145" t="s">
        <v>409</v>
      </c>
      <c r="T20" s="145" t="s">
        <v>409</v>
      </c>
      <c r="U20" s="145" t="s">
        <v>410</v>
      </c>
      <c r="V20" s="145" t="s">
        <v>411</v>
      </c>
      <c r="W20" s="145">
        <v>541</v>
      </c>
      <c r="X20" s="145" t="s">
        <v>272</v>
      </c>
      <c r="Y20" s="145">
        <v>348322550</v>
      </c>
      <c r="Z20" s="145" t="s">
        <v>412</v>
      </c>
      <c r="AA20" s="145" t="s">
        <v>413</v>
      </c>
      <c r="AB20" s="146">
        <v>44040</v>
      </c>
      <c r="AC20" s="145" t="s">
        <v>275</v>
      </c>
      <c r="AD20" s="145">
        <v>24</v>
      </c>
      <c r="AE20" s="145" t="s">
        <v>322</v>
      </c>
      <c r="AF20" s="145" t="s">
        <v>414</v>
      </c>
      <c r="AG20" s="145" t="s">
        <v>415</v>
      </c>
      <c r="AH20" s="145" t="s">
        <v>279</v>
      </c>
      <c r="AI20" s="145" t="s">
        <v>416</v>
      </c>
      <c r="AJ20" s="146">
        <v>1743</v>
      </c>
      <c r="AK20" s="146">
        <v>2300</v>
      </c>
      <c r="AL20" s="145" t="s">
        <v>417</v>
      </c>
      <c r="AM20" s="146">
        <v>35223.089999999997</v>
      </c>
      <c r="AN20" s="146">
        <v>10219.91</v>
      </c>
      <c r="AO20" s="146">
        <v>45443</v>
      </c>
      <c r="AP20" s="146">
        <v>8816.91</v>
      </c>
      <c r="AQ20" s="146">
        <v>383.09</v>
      </c>
      <c r="AR20" s="146">
        <v>9200</v>
      </c>
      <c r="AS20" s="146">
        <v>8816.91</v>
      </c>
      <c r="AT20" s="146">
        <v>383.09</v>
      </c>
      <c r="AU20" s="146">
        <v>9200</v>
      </c>
      <c r="AV20" s="145">
        <v>46</v>
      </c>
      <c r="AW20" s="145"/>
      <c r="AX20" s="145"/>
      <c r="AY20" s="145"/>
      <c r="AZ20" s="145"/>
      <c r="BA20" s="145"/>
      <c r="BB20" s="145" t="s">
        <v>282</v>
      </c>
      <c r="BC20" s="145"/>
      <c r="BD20" s="145" t="s">
        <v>438</v>
      </c>
      <c r="BE20" s="146">
        <v>44040</v>
      </c>
      <c r="BF20" s="145" t="s">
        <v>409</v>
      </c>
      <c r="BG20" s="145">
        <v>6378073368</v>
      </c>
      <c r="BH20" s="145" t="s">
        <v>442</v>
      </c>
      <c r="BI20" s="149" t="s">
        <v>100</v>
      </c>
      <c r="BJ20" s="150">
        <v>46156</v>
      </c>
      <c r="BK20" s="151" t="s">
        <v>103</v>
      </c>
      <c r="BL20" s="149" t="s">
        <v>108</v>
      </c>
      <c r="BM20" s="152" t="s">
        <v>180</v>
      </c>
      <c r="BN20" s="151" t="s">
        <v>222</v>
      </c>
      <c r="BO20" s="151"/>
      <c r="BP20" s="153"/>
      <c r="BQ20" s="134"/>
    </row>
    <row r="21" spans="1:69" hidden="1" x14ac:dyDescent="0.35">
      <c r="A21" s="136">
        <v>17</v>
      </c>
      <c r="B21" s="145" t="s">
        <v>257</v>
      </c>
      <c r="C21" s="145" t="s">
        <v>313</v>
      </c>
      <c r="D21" s="145" t="s">
        <v>259</v>
      </c>
      <c r="E21" s="145" t="s">
        <v>260</v>
      </c>
      <c r="F21" s="145" t="s">
        <v>260</v>
      </c>
      <c r="G21" s="145" t="s">
        <v>261</v>
      </c>
      <c r="H21" s="145" t="s">
        <v>262</v>
      </c>
      <c r="I21" s="145">
        <v>226771</v>
      </c>
      <c r="J21" s="145" t="s">
        <v>406</v>
      </c>
      <c r="K21" s="145">
        <v>226771</v>
      </c>
      <c r="L21" s="145" t="s">
        <v>264</v>
      </c>
      <c r="M21" s="145" t="s">
        <v>265</v>
      </c>
      <c r="N21" s="145">
        <v>537788</v>
      </c>
      <c r="O21" s="145" t="s">
        <v>418</v>
      </c>
      <c r="P21" s="145">
        <v>894901</v>
      </c>
      <c r="Q21" s="145" t="s">
        <v>419</v>
      </c>
      <c r="R21" s="145" t="s">
        <v>268</v>
      </c>
      <c r="S21" s="145" t="s">
        <v>420</v>
      </c>
      <c r="T21" s="145" t="s">
        <v>420</v>
      </c>
      <c r="U21" s="145" t="s">
        <v>289</v>
      </c>
      <c r="V21" s="145" t="s">
        <v>271</v>
      </c>
      <c r="W21" s="145">
        <v>0</v>
      </c>
      <c r="X21" s="145" t="s">
        <v>272</v>
      </c>
      <c r="Y21" s="145">
        <v>355382292</v>
      </c>
      <c r="Z21" s="145" t="s">
        <v>421</v>
      </c>
      <c r="AA21" s="145" t="s">
        <v>417</v>
      </c>
      <c r="AB21" s="146">
        <v>52000</v>
      </c>
      <c r="AC21" s="145" t="s">
        <v>275</v>
      </c>
      <c r="AD21" s="145">
        <v>24</v>
      </c>
      <c r="AE21" s="145" t="s">
        <v>276</v>
      </c>
      <c r="AF21" s="145" t="s">
        <v>422</v>
      </c>
      <c r="AG21" s="145" t="s">
        <v>423</v>
      </c>
      <c r="AH21" s="145" t="s">
        <v>279</v>
      </c>
      <c r="AI21" s="145" t="s">
        <v>424</v>
      </c>
      <c r="AJ21" s="146">
        <v>2780</v>
      </c>
      <c r="AK21" s="146">
        <v>2780</v>
      </c>
      <c r="AL21" s="145"/>
      <c r="AM21" s="146">
        <v>0</v>
      </c>
      <c r="AN21" s="146">
        <v>0</v>
      </c>
      <c r="AO21" s="146">
        <v>0</v>
      </c>
      <c r="AP21" s="146">
        <v>52000</v>
      </c>
      <c r="AQ21" s="146">
        <v>15194</v>
      </c>
      <c r="AR21" s="146">
        <v>67194</v>
      </c>
      <c r="AS21" s="146">
        <v>52000</v>
      </c>
      <c r="AT21" s="146">
        <v>15194</v>
      </c>
      <c r="AU21" s="146">
        <v>67194</v>
      </c>
      <c r="AV21" s="145">
        <v>25</v>
      </c>
      <c r="AW21" s="145"/>
      <c r="AX21" s="145"/>
      <c r="AY21" s="145"/>
      <c r="AZ21" s="145"/>
      <c r="BA21" s="145"/>
      <c r="BB21" s="145" t="s">
        <v>282</v>
      </c>
      <c r="BC21" s="145"/>
      <c r="BD21" s="145" t="s">
        <v>441</v>
      </c>
      <c r="BE21" s="146">
        <v>52000</v>
      </c>
      <c r="BF21" s="145" t="s">
        <v>420</v>
      </c>
      <c r="BG21" s="145">
        <v>9660823474</v>
      </c>
      <c r="BH21" s="145" t="s">
        <v>442</v>
      </c>
      <c r="BI21" s="149" t="s">
        <v>100</v>
      </c>
      <c r="BJ21" s="150">
        <v>46156</v>
      </c>
      <c r="BK21" s="151" t="s">
        <v>103</v>
      </c>
      <c r="BL21" s="149" t="s">
        <v>108</v>
      </c>
      <c r="BM21" s="152" t="s">
        <v>181</v>
      </c>
      <c r="BN21" s="151" t="s">
        <v>223</v>
      </c>
      <c r="BO21" s="151"/>
      <c r="BP21" s="153"/>
      <c r="BQ21" s="134"/>
    </row>
    <row r="22" spans="1:69" hidden="1" x14ac:dyDescent="0.35">
      <c r="A22" s="136">
        <v>18</v>
      </c>
      <c r="B22" s="145" t="s">
        <v>257</v>
      </c>
      <c r="C22" s="145" t="s">
        <v>313</v>
      </c>
      <c r="D22" s="145" t="s">
        <v>259</v>
      </c>
      <c r="E22" s="145" t="s">
        <v>260</v>
      </c>
      <c r="F22" s="145" t="s">
        <v>260</v>
      </c>
      <c r="G22" s="145" t="s">
        <v>261</v>
      </c>
      <c r="H22" s="145" t="s">
        <v>262</v>
      </c>
      <c r="I22" s="145">
        <v>188773</v>
      </c>
      <c r="J22" s="145" t="s">
        <v>425</v>
      </c>
      <c r="K22" s="145">
        <v>188773</v>
      </c>
      <c r="L22" s="145" t="s">
        <v>264</v>
      </c>
      <c r="M22" s="145" t="s">
        <v>265</v>
      </c>
      <c r="N22" s="145">
        <v>351247</v>
      </c>
      <c r="O22" s="145" t="s">
        <v>426</v>
      </c>
      <c r="P22" s="145">
        <v>498086</v>
      </c>
      <c r="Q22" s="145" t="s">
        <v>427</v>
      </c>
      <c r="R22" s="145" t="s">
        <v>268</v>
      </c>
      <c r="S22" s="145" t="s">
        <v>428</v>
      </c>
      <c r="T22" s="145" t="s">
        <v>428</v>
      </c>
      <c r="U22" s="145" t="s">
        <v>270</v>
      </c>
      <c r="V22" s="145" t="s">
        <v>411</v>
      </c>
      <c r="W22" s="145">
        <v>0</v>
      </c>
      <c r="X22" s="145" t="s">
        <v>272</v>
      </c>
      <c r="Y22" s="145">
        <v>355382310</v>
      </c>
      <c r="Z22" s="145" t="s">
        <v>429</v>
      </c>
      <c r="AA22" s="145" t="s">
        <v>417</v>
      </c>
      <c r="AB22" s="146">
        <v>52000</v>
      </c>
      <c r="AC22" s="145" t="s">
        <v>339</v>
      </c>
      <c r="AD22" s="145">
        <v>24</v>
      </c>
      <c r="AE22" s="145" t="s">
        <v>276</v>
      </c>
      <c r="AF22" s="145" t="s">
        <v>323</v>
      </c>
      <c r="AG22" s="145" t="s">
        <v>324</v>
      </c>
      <c r="AH22" s="145" t="s">
        <v>279</v>
      </c>
      <c r="AI22" s="145" t="s">
        <v>424</v>
      </c>
      <c r="AJ22" s="146">
        <v>2780</v>
      </c>
      <c r="AK22" s="146">
        <v>2780</v>
      </c>
      <c r="AL22" s="145"/>
      <c r="AM22" s="146">
        <v>0</v>
      </c>
      <c r="AN22" s="146">
        <v>0</v>
      </c>
      <c r="AO22" s="146">
        <v>0</v>
      </c>
      <c r="AP22" s="146">
        <v>52000</v>
      </c>
      <c r="AQ22" s="146">
        <v>15194</v>
      </c>
      <c r="AR22" s="146">
        <v>67194</v>
      </c>
      <c r="AS22" s="146">
        <v>52000</v>
      </c>
      <c r="AT22" s="146">
        <v>15194</v>
      </c>
      <c r="AU22" s="146">
        <v>67194</v>
      </c>
      <c r="AV22" s="145">
        <v>26</v>
      </c>
      <c r="AW22" s="145"/>
      <c r="AX22" s="145"/>
      <c r="AY22" s="145"/>
      <c r="AZ22" s="145"/>
      <c r="BA22" s="145"/>
      <c r="BB22" s="145" t="s">
        <v>282</v>
      </c>
      <c r="BC22" s="145"/>
      <c r="BD22" s="145" t="s">
        <v>441</v>
      </c>
      <c r="BE22" s="146">
        <v>52000</v>
      </c>
      <c r="BF22" s="145" t="s">
        <v>428</v>
      </c>
      <c r="BG22" s="145">
        <v>8905943966</v>
      </c>
      <c r="BH22" s="145" t="s">
        <v>442</v>
      </c>
      <c r="BI22" s="149" t="s">
        <v>100</v>
      </c>
      <c r="BJ22" s="150">
        <v>46156</v>
      </c>
      <c r="BK22" s="151" t="s">
        <v>103</v>
      </c>
      <c r="BL22" s="149" t="s">
        <v>108</v>
      </c>
      <c r="BM22" s="152" t="s">
        <v>181</v>
      </c>
      <c r="BN22" s="151" t="s">
        <v>223</v>
      </c>
      <c r="BO22" s="151"/>
      <c r="BP22" s="153"/>
      <c r="BQ22"/>
    </row>
    <row r="23" spans="1:69" hidden="1" x14ac:dyDescent="0.35">
      <c r="A23" s="136">
        <v>19</v>
      </c>
      <c r="B23" s="145" t="s">
        <v>257</v>
      </c>
      <c r="C23" s="145" t="s">
        <v>313</v>
      </c>
      <c r="D23" s="145" t="s">
        <v>259</v>
      </c>
      <c r="E23" s="145" t="s">
        <v>260</v>
      </c>
      <c r="F23" s="145" t="s">
        <v>260</v>
      </c>
      <c r="G23" s="145" t="s">
        <v>261</v>
      </c>
      <c r="H23" s="145" t="s">
        <v>262</v>
      </c>
      <c r="I23" s="145">
        <v>226771</v>
      </c>
      <c r="J23" s="145" t="s">
        <v>406</v>
      </c>
      <c r="K23" s="145">
        <v>226771</v>
      </c>
      <c r="L23" s="145" t="s">
        <v>264</v>
      </c>
      <c r="M23" s="145" t="s">
        <v>265</v>
      </c>
      <c r="N23" s="145">
        <v>537790</v>
      </c>
      <c r="O23" s="145" t="s">
        <v>430</v>
      </c>
      <c r="P23" s="145">
        <v>894903</v>
      </c>
      <c r="Q23" s="145" t="s">
        <v>431</v>
      </c>
      <c r="R23" s="145" t="s">
        <v>268</v>
      </c>
      <c r="S23" s="145" t="s">
        <v>432</v>
      </c>
      <c r="T23" s="145" t="s">
        <v>432</v>
      </c>
      <c r="U23" s="145" t="s">
        <v>270</v>
      </c>
      <c r="V23" s="145" t="s">
        <v>271</v>
      </c>
      <c r="W23" s="145">
        <v>0</v>
      </c>
      <c r="X23" s="145" t="s">
        <v>272</v>
      </c>
      <c r="Y23" s="145">
        <v>357060401</v>
      </c>
      <c r="Z23" s="145" t="s">
        <v>433</v>
      </c>
      <c r="AA23" s="145" t="s">
        <v>434</v>
      </c>
      <c r="AB23" s="146">
        <v>52000</v>
      </c>
      <c r="AC23" s="145" t="s">
        <v>275</v>
      </c>
      <c r="AD23" s="145">
        <v>24</v>
      </c>
      <c r="AE23" s="145" t="s">
        <v>276</v>
      </c>
      <c r="AF23" s="145" t="s">
        <v>435</v>
      </c>
      <c r="AG23" s="145" t="s">
        <v>436</v>
      </c>
      <c r="AH23" s="145" t="s">
        <v>279</v>
      </c>
      <c r="AI23" s="145" t="s">
        <v>437</v>
      </c>
      <c r="AJ23" s="146">
        <v>2780</v>
      </c>
      <c r="AK23" s="146">
        <v>2780</v>
      </c>
      <c r="AL23" s="145"/>
      <c r="AM23" s="146">
        <v>0</v>
      </c>
      <c r="AN23" s="146">
        <v>0</v>
      </c>
      <c r="AO23" s="146">
        <v>0</v>
      </c>
      <c r="AP23" s="146">
        <v>52000</v>
      </c>
      <c r="AQ23" s="146">
        <v>14960</v>
      </c>
      <c r="AR23" s="146">
        <v>66960</v>
      </c>
      <c r="AS23" s="146">
        <v>41235.31</v>
      </c>
      <c r="AT23" s="146">
        <v>14364.69</v>
      </c>
      <c r="AU23" s="146">
        <v>55600</v>
      </c>
      <c r="AV23" s="145">
        <v>20</v>
      </c>
      <c r="AW23" s="145"/>
      <c r="AX23" s="145"/>
      <c r="AY23" s="145"/>
      <c r="AZ23" s="145"/>
      <c r="BA23" s="145"/>
      <c r="BB23" s="145" t="s">
        <v>282</v>
      </c>
      <c r="BC23" s="145"/>
      <c r="BD23" s="145" t="s">
        <v>438</v>
      </c>
      <c r="BE23" s="146">
        <v>52000</v>
      </c>
      <c r="BF23" s="145" t="s">
        <v>432</v>
      </c>
      <c r="BG23" s="145">
        <v>8764222456</v>
      </c>
      <c r="BH23" s="145" t="s">
        <v>442</v>
      </c>
      <c r="BI23" s="149" t="s">
        <v>100</v>
      </c>
      <c r="BJ23" s="150">
        <v>46156</v>
      </c>
      <c r="BK23" s="151" t="s">
        <v>103</v>
      </c>
      <c r="BL23" s="149" t="s">
        <v>108</v>
      </c>
      <c r="BM23" s="152" t="s">
        <v>181</v>
      </c>
      <c r="BN23" s="151" t="s">
        <v>223</v>
      </c>
      <c r="BO23" s="151"/>
      <c r="BP23" s="153"/>
      <c r="BQ23" s="134"/>
    </row>
    <row r="24" spans="1:69" hidden="1" x14ac:dyDescent="0.35">
      <c r="A24" s="136">
        <v>20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7"/>
      <c r="AC24" s="136"/>
      <c r="AD24" s="136"/>
      <c r="AE24" s="136"/>
      <c r="AF24" s="136"/>
      <c r="AG24" s="136"/>
      <c r="AH24" s="136"/>
      <c r="AI24" s="136"/>
      <c r="AJ24" s="137"/>
      <c r="AK24" s="137"/>
      <c r="AL24" s="136"/>
      <c r="AM24" s="137"/>
      <c r="AN24" s="137"/>
      <c r="AO24" s="137"/>
      <c r="AP24" s="137"/>
      <c r="AQ24" s="137"/>
      <c r="AR24" s="137"/>
      <c r="AS24" s="137"/>
      <c r="AT24" s="137"/>
      <c r="AU24" s="137"/>
      <c r="AV24" s="136"/>
      <c r="AW24" s="136"/>
      <c r="AX24" s="136"/>
      <c r="AY24" s="136"/>
      <c r="AZ24" s="136"/>
      <c r="BA24" s="136"/>
      <c r="BB24" s="136"/>
      <c r="BC24" s="136"/>
      <c r="BD24" s="136"/>
      <c r="BE24" s="137"/>
      <c r="BF24" s="136"/>
      <c r="BG24" s="136"/>
      <c r="BH24" s="138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idden="1" x14ac:dyDescent="0.35">
      <c r="A25" s="136">
        <v>21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7"/>
      <c r="AC25" s="136"/>
      <c r="AD25" s="136"/>
      <c r="AE25" s="136"/>
      <c r="AF25" s="136"/>
      <c r="AG25" s="136"/>
      <c r="AH25" s="136"/>
      <c r="AI25" s="136"/>
      <c r="AJ25" s="137"/>
      <c r="AK25" s="137"/>
      <c r="AL25" s="136"/>
      <c r="AM25" s="137"/>
      <c r="AN25" s="137"/>
      <c r="AO25" s="137"/>
      <c r="AP25" s="137"/>
      <c r="AQ25" s="137"/>
      <c r="AR25" s="137"/>
      <c r="AS25" s="137"/>
      <c r="AT25" s="137"/>
      <c r="AU25" s="137"/>
      <c r="AV25" s="136"/>
      <c r="AW25" s="136"/>
      <c r="AX25" s="136"/>
      <c r="AY25" s="136"/>
      <c r="AZ25" s="136"/>
      <c r="BA25" s="136"/>
      <c r="BB25" s="136"/>
      <c r="BC25" s="136"/>
      <c r="BD25" s="136"/>
      <c r="BE25" s="137"/>
      <c r="BF25" s="136"/>
      <c r="BG25" s="136"/>
      <c r="BH25" s="138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idden="1" x14ac:dyDescent="0.35">
      <c r="A26" s="136">
        <v>22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7"/>
      <c r="AC26" s="136"/>
      <c r="AD26" s="136"/>
      <c r="AE26" s="136"/>
      <c r="AF26" s="136"/>
      <c r="AG26" s="136"/>
      <c r="AH26" s="136"/>
      <c r="AI26" s="136"/>
      <c r="AJ26" s="137"/>
      <c r="AK26" s="137"/>
      <c r="AL26" s="136"/>
      <c r="AM26" s="137"/>
      <c r="AN26" s="137"/>
      <c r="AO26" s="137"/>
      <c r="AP26" s="137"/>
      <c r="AQ26" s="137"/>
      <c r="AR26" s="137"/>
      <c r="AS26" s="137"/>
      <c r="AT26" s="137"/>
      <c r="AU26" s="137"/>
      <c r="AV26" s="136"/>
      <c r="AW26" s="136"/>
      <c r="AX26" s="136"/>
      <c r="AY26" s="136"/>
      <c r="AZ26" s="136"/>
      <c r="BA26" s="136"/>
      <c r="BB26" s="136"/>
      <c r="BC26" s="136"/>
      <c r="BD26" s="136"/>
      <c r="BE26" s="137"/>
      <c r="BF26" s="136"/>
      <c r="BG26" s="136"/>
      <c r="BH26" s="138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hidden="1" x14ac:dyDescent="0.35">
      <c r="A27" s="136">
        <v>23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7"/>
      <c r="AC27" s="136"/>
      <c r="AD27" s="136"/>
      <c r="AE27" s="136"/>
      <c r="AF27" s="136"/>
      <c r="AG27" s="136"/>
      <c r="AH27" s="136"/>
      <c r="AI27" s="136"/>
      <c r="AJ27" s="137"/>
      <c r="AK27" s="137"/>
      <c r="AL27" s="136"/>
      <c r="AM27" s="137"/>
      <c r="AN27" s="137"/>
      <c r="AO27" s="137"/>
      <c r="AP27" s="137"/>
      <c r="AQ27" s="137"/>
      <c r="AR27" s="137"/>
      <c r="AS27" s="137"/>
      <c r="AT27" s="137"/>
      <c r="AU27" s="137"/>
      <c r="AV27" s="136"/>
      <c r="AW27" s="136"/>
      <c r="AX27" s="136"/>
      <c r="AY27" s="136"/>
      <c r="AZ27" s="136"/>
      <c r="BA27" s="136"/>
      <c r="BB27" s="136"/>
      <c r="BC27" s="136"/>
      <c r="BD27" s="136"/>
      <c r="BE27" s="137"/>
      <c r="BF27" s="136"/>
      <c r="BG27" s="136"/>
      <c r="BH27" s="138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idden="1" x14ac:dyDescent="0.35">
      <c r="A28" s="136">
        <v>24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7"/>
      <c r="AC28" s="136"/>
      <c r="AD28" s="136"/>
      <c r="AE28" s="136"/>
      <c r="AF28" s="136"/>
      <c r="AG28" s="136"/>
      <c r="AH28" s="136"/>
      <c r="AI28" s="136"/>
      <c r="AJ28" s="137"/>
      <c r="AK28" s="137"/>
      <c r="AL28" s="136"/>
      <c r="AM28" s="137"/>
      <c r="AN28" s="137"/>
      <c r="AO28" s="137"/>
      <c r="AP28" s="137"/>
      <c r="AQ28" s="137"/>
      <c r="AR28" s="137"/>
      <c r="AS28" s="137"/>
      <c r="AT28" s="137"/>
      <c r="AU28" s="137"/>
      <c r="AV28" s="136"/>
      <c r="AW28" s="136"/>
      <c r="AX28" s="136"/>
      <c r="AY28" s="136"/>
      <c r="AZ28" s="136"/>
      <c r="BA28" s="136"/>
      <c r="BB28" s="136"/>
      <c r="BC28" s="136"/>
      <c r="BD28" s="136"/>
      <c r="BE28" s="137"/>
      <c r="BF28" s="136"/>
      <c r="BG28" s="136"/>
      <c r="BH28" s="138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hidden="1" x14ac:dyDescent="0.35">
      <c r="A29" s="136">
        <v>25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7"/>
      <c r="AC29" s="136"/>
      <c r="AD29" s="136"/>
      <c r="AE29" s="136"/>
      <c r="AF29" s="136"/>
      <c r="AG29" s="136"/>
      <c r="AH29" s="136"/>
      <c r="AI29" s="136"/>
      <c r="AJ29" s="137"/>
      <c r="AK29" s="137"/>
      <c r="AL29" s="136"/>
      <c r="AM29" s="137"/>
      <c r="AN29" s="137"/>
      <c r="AO29" s="137"/>
      <c r="AP29" s="137"/>
      <c r="AQ29" s="137"/>
      <c r="AR29" s="137"/>
      <c r="AS29" s="137"/>
      <c r="AT29" s="137"/>
      <c r="AU29" s="137"/>
      <c r="AV29" s="136"/>
      <c r="AW29" s="136"/>
      <c r="AX29" s="136"/>
      <c r="AY29" s="136"/>
      <c r="AZ29" s="136"/>
      <c r="BA29" s="136"/>
      <c r="BB29" s="136"/>
      <c r="BC29" s="136"/>
      <c r="BD29" s="136"/>
      <c r="BE29" s="137"/>
      <c r="BF29" s="136"/>
      <c r="BG29" s="136"/>
      <c r="BH29" s="138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idden="1" x14ac:dyDescent="0.35">
      <c r="A30" s="136">
        <v>26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7"/>
      <c r="AC30" s="136"/>
      <c r="AD30" s="136"/>
      <c r="AE30" s="136"/>
      <c r="AF30" s="136"/>
      <c r="AG30" s="136"/>
      <c r="AH30" s="136"/>
      <c r="AI30" s="136"/>
      <c r="AJ30" s="137"/>
      <c r="AK30" s="137"/>
      <c r="AL30" s="136"/>
      <c r="AM30" s="137"/>
      <c r="AN30" s="137"/>
      <c r="AO30" s="137"/>
      <c r="AP30" s="137"/>
      <c r="AQ30" s="137"/>
      <c r="AR30" s="137"/>
      <c r="AS30" s="137"/>
      <c r="AT30" s="137"/>
      <c r="AU30" s="137"/>
      <c r="AV30" s="136"/>
      <c r="AW30" s="136"/>
      <c r="AX30" s="136"/>
      <c r="AY30" s="136"/>
      <c r="AZ30" s="136"/>
      <c r="BA30" s="136"/>
      <c r="BB30" s="136"/>
      <c r="BC30" s="136"/>
      <c r="BD30" s="136"/>
      <c r="BE30" s="137"/>
      <c r="BF30" s="136"/>
      <c r="BG30" s="136"/>
      <c r="BH30" s="138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hidden="1" x14ac:dyDescent="0.35">
      <c r="A31" s="136">
        <v>27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7"/>
      <c r="AC31" s="136"/>
      <c r="AD31" s="136"/>
      <c r="AE31" s="136"/>
      <c r="AF31" s="136"/>
      <c r="AG31" s="136"/>
      <c r="AH31" s="136"/>
      <c r="AI31" s="136"/>
      <c r="AJ31" s="137"/>
      <c r="AK31" s="137"/>
      <c r="AL31" s="136"/>
      <c r="AM31" s="137"/>
      <c r="AN31" s="137"/>
      <c r="AO31" s="137"/>
      <c r="AP31" s="137"/>
      <c r="AQ31" s="137"/>
      <c r="AR31" s="137"/>
      <c r="AS31" s="137"/>
      <c r="AT31" s="137"/>
      <c r="AU31" s="137"/>
      <c r="AV31" s="136"/>
      <c r="AW31" s="136"/>
      <c r="AX31" s="136"/>
      <c r="AY31" s="136"/>
      <c r="AZ31" s="136"/>
      <c r="BA31" s="136"/>
      <c r="BB31" s="136"/>
      <c r="BC31" s="136"/>
      <c r="BD31" s="136"/>
      <c r="BE31" s="137"/>
      <c r="BF31" s="136"/>
      <c r="BG31" s="136"/>
      <c r="BH31" s="138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hidden="1" x14ac:dyDescent="0.35">
      <c r="A32" s="136">
        <v>28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7"/>
      <c r="AC32" s="136"/>
      <c r="AD32" s="136"/>
      <c r="AE32" s="136"/>
      <c r="AF32" s="136"/>
      <c r="AG32" s="136"/>
      <c r="AH32" s="136"/>
      <c r="AI32" s="136"/>
      <c r="AJ32" s="137"/>
      <c r="AK32" s="137"/>
      <c r="AL32" s="136"/>
      <c r="AM32" s="137"/>
      <c r="AN32" s="137"/>
      <c r="AO32" s="137"/>
      <c r="AP32" s="137"/>
      <c r="AQ32" s="137"/>
      <c r="AR32" s="137"/>
      <c r="AS32" s="137"/>
      <c r="AT32" s="137"/>
      <c r="AU32" s="137"/>
      <c r="AV32" s="136"/>
      <c r="AW32" s="136"/>
      <c r="AX32" s="136"/>
      <c r="AY32" s="136"/>
      <c r="AZ32" s="136"/>
      <c r="BA32" s="136"/>
      <c r="BB32" s="136"/>
      <c r="BC32" s="136"/>
      <c r="BD32" s="136"/>
      <c r="BE32" s="137"/>
      <c r="BF32" s="136"/>
      <c r="BG32" s="136"/>
      <c r="BH32" s="138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hidden="1" x14ac:dyDescent="0.35">
      <c r="A33" s="136">
        <v>29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J33" s="139"/>
      <c r="AK33" s="139"/>
      <c r="AL33" s="138"/>
      <c r="AM33" s="139"/>
      <c r="AN33" s="139"/>
      <c r="AO33" s="139"/>
      <c r="AP33" s="139"/>
      <c r="AQ33" s="139"/>
      <c r="AR33" s="139"/>
      <c r="AS33" s="139"/>
      <c r="AT33" s="139"/>
      <c r="AU33" s="139"/>
      <c r="AV33" s="138"/>
      <c r="AW33" s="138"/>
      <c r="AX33" s="138"/>
      <c r="AY33" s="138"/>
      <c r="AZ33" s="138"/>
      <c r="BA33" s="138"/>
      <c r="BB33" s="138"/>
      <c r="BC33" s="138"/>
      <c r="BD33" s="138"/>
      <c r="BE33" s="139"/>
      <c r="BF33" s="138"/>
      <c r="BG33" s="138"/>
      <c r="BH33" s="138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hidden="1" x14ac:dyDescent="0.35">
      <c r="A34" s="136">
        <v>30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J34" s="139"/>
      <c r="AK34" s="139"/>
      <c r="AL34" s="138"/>
      <c r="AM34" s="139"/>
      <c r="AN34" s="139"/>
      <c r="AO34" s="139"/>
      <c r="AP34" s="139"/>
      <c r="AQ34" s="139"/>
      <c r="AR34" s="139"/>
      <c r="AS34" s="139"/>
      <c r="AT34" s="139"/>
      <c r="AU34" s="139"/>
      <c r="AV34" s="138"/>
      <c r="AW34" s="138"/>
      <c r="AX34" s="138"/>
      <c r="AY34" s="138"/>
      <c r="AZ34" s="138"/>
      <c r="BA34" s="138"/>
      <c r="BB34" s="138"/>
      <c r="BC34" s="138"/>
      <c r="BD34" s="138"/>
      <c r="BE34" s="139"/>
      <c r="BF34" s="138"/>
      <c r="BG34" s="138"/>
      <c r="BH34" s="138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hidden="1" x14ac:dyDescent="0.35">
      <c r="A35" s="136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8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hidden="1" x14ac:dyDescent="0.35">
      <c r="A36" s="136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6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6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6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6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6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6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6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6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6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6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6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6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6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6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6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6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6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6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BC5:BE5 BC6:BD7 BC8:BE15">
    <cfRule type="cellIs" dxfId="0" priority="1" operator="between">
      <formula>21000</formula>
      <formula>21000</formula>
    </cfRule>
  </conditionalFormatting>
  <conditionalFormatting sqref="BC5:BE5 BC8:BE15 BC6:BD7">
    <cfRule type="colorScale" priority="2">
      <colorScale>
        <cfvo type="min"/>
        <cfvo type="max"/>
        <color rgb="FFFF7128"/>
        <color rgb="FFFFEF9C"/>
      </colorScale>
    </cfRule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8:BL6004" xr:uid="{4EE32B7A-3DBF-4648-9169-196FBAA43B82}">
      <formula1>IF(AND($BI8=vv,$BK8=A),JJ,      IF(AND($BI8=vv,$BK8=B),ab,      IF(AND($BI8=vv,$BK8=EE),OB,      IF(AND($BI8=vv,$BK8=DD),OB,      IF(AND($BI8=vv,$BK8=FF),BOB,      IF($BI8=tcs,SSS,zz))))))</formula1>
    </dataValidation>
    <dataValidation type="list" allowBlank="1" showInputMessage="1" showErrorMessage="1" sqref="BP7:BP8 BP10:BP6004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 BL5:BL7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2026-05-27T05:23:03Z</dcterms:modified>
</cp:coreProperties>
</file>