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86/"/>
    </mc:Choice>
  </mc:AlternateContent>
  <xr:revisionPtr revIDLastSave="290" documentId="13_ncr:1_{9E2100A7-F0ED-4CB9-9C71-FA59EADABC97}" xr6:coauthVersionLast="47" xr6:coauthVersionMax="47" xr10:uidLastSave="{08DCC1F7-21ED-4876-864D-9B5BD93F272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<sst xmlns="http://schemas.openxmlformats.org/spreadsheetml/2006/main" count="570" uniqueCount="361">
  <si>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</si>
  <si>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</si>
  <si>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</si>
  <si>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</si>
  <si>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</si>
  <si>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</si>
  <si>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</si>
  <si>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</si>
  <si>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</si>
  <si>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</si>
  <si>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</si>
  <si>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</si>
  <si>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</si>
  <si>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</si>
  <si>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</si>
  <si>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</si>
  <si>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</si>
  <si>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</si>
  <si>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</si>
  <si>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</si>
  <si>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</si>
  <si>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</si>
  <si>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</si>
  <si>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</si>
  <si>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</si>
  <si>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</si>
  <si>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</si>
  <si>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</si>
  <si>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</si>
  <si>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</si>
  <si>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</si>
  <si>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</si>
  <si>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</si>
  <si>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</si>
  <si>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</si>
  <si>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</si>
  <si>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</si>
  <si>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</si>
  <si>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</si>
  <si>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</si>
  <si>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</si>
  <si>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</si>
  <si>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</si>
  <si>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</si>
  <si>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</si>
  <si>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</si>
  <si>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</si>
  <si>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</si>
  <si>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</si>
  <si>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</si>
  <si>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</si>
  <si>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</si>
  <si>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</si>
  <si>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</si>
  <si>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</si>
  <si>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</si>
  <si>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</si>
  <si>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</si>
  <si>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</si>
  <si>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</si>
  <si>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</si>
  <si>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</si>
  <si>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</si>
  <si>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</si>
  <si>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</si>
  <si>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</si>
  <si>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</si>
  <si>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</si>
  <si>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</si>
  <si>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</si>
  <si>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</si>
  <si>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</si>
  <si>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</si>
  <si>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</si>
  <si>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</si>
  <si>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</si>
  <si>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</si>
  <si>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</si>
  <si>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</si>
  <si>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</si>
  <si>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</si>
  <si>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</si>
  <si>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</si>
  <si>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</si>
  <si>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</si>
  <si>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</si>
  <si>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</si>
  <si>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</si>
  <si>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</si>
  <si>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</si>
  <si>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</si>
  <si>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</si>
  <si>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</si>
  <si>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</si>
  <si>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</si>
  <si>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</si>
  <si>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</si>
  <si>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</si>
  <si>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</si>
  <si>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</si>
  <si>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</si>
  <si>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</si>
  <si>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</si>
  <si>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</si>
  <si>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</si>
  <si>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</si>
  <si>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</si>
  <si>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</si>
  <si>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</si>
  <si>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</si>
  <si>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</si>
  <si>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</si>
  <si>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</si>
  <si>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</si>
  <si>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</si>
  <si>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</si>
  <si>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</si>
  <si>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</si>
  <si>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</si>
  <si>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</si>
  <si>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</si>
  <si>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</si>
  <si>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</si>
  <si>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</si>
  <si>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</si>
  <si>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</si>
  <si>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</si>
  <si>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</si>
  <si>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</si>
  <si>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</si>
  <si>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</si>
  <si>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</si>
  <si>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</si>
  <si>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</si>
  <si>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</si>
  <si>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</si>
  <si>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</si>
  <si>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</si>
  <si>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</si>
  <si>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</si>
  <si>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</si>
  <si>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</si>
  <si>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</si>
  <si>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</si>
  <si>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</si>
  <si>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</si>
  <si>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</si>
  <si>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</si>
  <si>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</si>
  <si>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</si>
  <si>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</si>
  <si>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</si>
  <si>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</si>
  <si>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</si>
  <si>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</si>
  <si>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</si>
  <si>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</si>
  <si>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</si>
  <si>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</si>
  <si>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</si>
  <si>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</si>
  <si>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</si>
  <si>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</si>
  <si>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</si>
  <si>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</si>
  <si>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</si>
  <si>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</si>
  <si>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</si>
  <si>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</si>
  <si>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</si>
  <si>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</si>
  <si>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</si>
  <si>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</si>
  <si>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</si>
  <si>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</si>
  <si>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</si>
  <si>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</si>
  <si>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</si>
  <si>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</si>
  <si>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</si>
  <si>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</si>
  <si>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</si>
  <si>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</si>
  <si>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</si>
  <si>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</si>
  <si>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</si>
  <si>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</si>
  <si>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</si>
  <si>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</si>
  <si>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</si>
  <si>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</si>
  <si>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</si>
  <si>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</si>
  <si>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</si>
  <si>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</si>
  <si>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</si>
  <si>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</si>
  <si>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</si>
  <si>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</si>
  <si>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</si>
  <si>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</si>
  <si>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</si>
  <si>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</si>
  <si>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</si>
  <si>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</si>
  <si>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</si>
  <si>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</si>
  <si>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</si>
  <si>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</si>
  <si>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</si>
  <si>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</si>
  <si>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</si>
  <si>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</si>
  <si>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</si>
  <si>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</si>
  <si>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</si>
  <si>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</si>
  <si>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</si>
  <si>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</si>
  <si>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</si>
  <si>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</si>
  <si>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</si>
  <si>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</si>
  <si>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</si>
  <si>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</si>
  <si>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</si>
  <si>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</si>
  <si>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</si>
  <si>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</si>
  <si>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</si>
  <si>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</si>
  <si>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</si>
  <si>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</si>
  <si>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</si>
  <si>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</si>
  <si>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</si>
  <si>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</si>
  <si>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</si>
  <si>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</si>
  <si>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</si>
  <si>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</si>
  <si>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</si>
  <si>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</si>
  <si>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</si>
  <si>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</si>
  <si>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</si>
  <si>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</si>
  <si>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</si>
  <si>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</si>
  <si>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</si>
  <si>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</si>
  <si>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</si>
  <si>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</si>
  <si>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</si>
  <si>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</si>
  <si>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</si>
  <si>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Bhadrak</t>
  </si>
  <si>
    <t>Odisha</t>
  </si>
  <si>
    <t>Dual Staff</t>
  </si>
  <si>
    <t>Available &amp; Updated</t>
  </si>
  <si>
    <t>BM</t>
  </si>
  <si>
    <t>LO</t>
  </si>
  <si>
    <t>East</t>
  </si>
  <si>
    <t>Abhijit Rout/SF0075084</t>
  </si>
  <si>
    <t>CSS</t>
  </si>
  <si>
    <t>Terminated</t>
  </si>
  <si>
    <t>OR1616</t>
  </si>
  <si>
    <t>Mangalpur</t>
  </si>
  <si>
    <t>Jajpur Town</t>
  </si>
  <si>
    <t>R</t>
  </si>
  <si>
    <t>Anil Kumar Behera</t>
  </si>
  <si>
    <t>SF0063616</t>
  </si>
  <si>
    <t>L</t>
  </si>
  <si>
    <t>Amaresh Muduli</t>
  </si>
  <si>
    <t>SF0100223</t>
  </si>
  <si>
    <t>Jajapur Town</t>
  </si>
  <si>
    <t>Dasarathapur</t>
  </si>
  <si>
    <t>SF0081098</t>
  </si>
  <si>
    <t>Gangadhar  Dalei</t>
  </si>
  <si>
    <t>495929</t>
  </si>
  <si>
    <t>MAA</t>
  </si>
  <si>
    <t>Chetana</t>
  </si>
  <si>
    <t>SID951374164214</t>
  </si>
  <si>
    <t>SC</t>
  </si>
  <si>
    <t>HINDU</t>
  </si>
  <si>
    <t>Agriculture &amp; Farming</t>
  </si>
  <si>
    <t>MITA JENA</t>
  </si>
  <si>
    <t>Bariana</t>
  </si>
  <si>
    <t>SF0103199</t>
  </si>
  <si>
    <t>Sipra Mohanty</t>
  </si>
  <si>
    <t>Bhanra C1</t>
  </si>
  <si>
    <t>Bhanra C1 Sai Ram1</t>
  </si>
  <si>
    <t>SSF4238103</t>
  </si>
  <si>
    <t>OBC</t>
  </si>
  <si>
    <t>PUSPALATA DASH</t>
  </si>
  <si>
    <t>SSF5121616</t>
  </si>
  <si>
    <t>BIBHASINI DEBATA</t>
  </si>
  <si>
    <t>Unnati</t>
  </si>
  <si>
    <t>SSF3596155</t>
  </si>
  <si>
    <t>GAYATRI JENA</t>
  </si>
  <si>
    <t>SSF4236602</t>
  </si>
  <si>
    <t>KUNTALA DASH</t>
  </si>
  <si>
    <t>SSF4286893</t>
  </si>
  <si>
    <t>RASMITA SWAIN</t>
  </si>
  <si>
    <t>11-May-2023</t>
  </si>
  <si>
    <t>03</t>
  </si>
  <si>
    <t>3</t>
  </si>
  <si>
    <t>7.69 Yrs</t>
  </si>
  <si>
    <t>06 Feb 2020</t>
  </si>
  <si>
    <t>&gt; 6 to 10 Years</t>
  </si>
  <si>
    <t>10-Jun-2023</t>
  </si>
  <si>
    <t>07-Mar-2026</t>
  </si>
  <si>
    <t>Open</t>
  </si>
  <si>
    <t/>
  </si>
  <si>
    <t>29-Jul-2023</t>
  </si>
  <si>
    <t>04</t>
  </si>
  <si>
    <t>1</t>
  </si>
  <si>
    <t>2.81 Yrs</t>
  </si>
  <si>
    <t>29 Jul 2023</t>
  </si>
  <si>
    <t>&gt; 2 to 4 Years</t>
  </si>
  <si>
    <t>05-Sep-2023</t>
  </si>
  <si>
    <t>03-Jun-2025</t>
  </si>
  <si>
    <t>19-Dec-2023</t>
  </si>
  <si>
    <t>2.42 Yrs</t>
  </si>
  <si>
    <t>19 Dec 2023</t>
  </si>
  <si>
    <t>04-Feb-2024</t>
  </si>
  <si>
    <t>16-Apr-2024</t>
  </si>
  <si>
    <t>0</t>
  </si>
  <si>
    <t>2.70 Yrs</t>
  </si>
  <si>
    <t>09 Sep 2023</t>
  </si>
  <si>
    <t>04-Jun-2024</t>
  </si>
  <si>
    <t>08-Oct-2025</t>
  </si>
  <si>
    <t>09-Nov-2024</t>
  </si>
  <si>
    <t>GL-2</t>
  </si>
  <si>
    <t>03-Dec-2024</t>
  </si>
  <si>
    <t>27-Aug-2025</t>
  </si>
  <si>
    <t>31-Dec-2025</t>
  </si>
  <si>
    <t>01-Nov-2024</t>
  </si>
  <si>
    <t>2</t>
  </si>
  <si>
    <t>2.65 Yrs</t>
  </si>
  <si>
    <t>25 Sep 2023</t>
  </si>
  <si>
    <t>9938275745</t>
  </si>
  <si>
    <t>9583358457</t>
  </si>
  <si>
    <t>9437824557</t>
  </si>
  <si>
    <t>7377920784</t>
  </si>
  <si>
    <t>6372175324</t>
  </si>
  <si>
    <t>9040451255</t>
  </si>
  <si>
    <t>Biranchi Narayan Swain/SF0003954</t>
  </si>
  <si>
    <t>Santosh Kumar Sahoo/SF0071004</t>
  </si>
  <si>
    <t>Sanjaya Kumar Sahoo/SF0070624</t>
  </si>
  <si>
    <t>Deepak Kujur/SF0101649</t>
  </si>
  <si>
    <t>Borrower Said She Paid her All EMI but Signature Missmatch so I Unable to book Fraud.</t>
  </si>
  <si>
    <t>Unable to Verify due to both Borrower and loan card not available.</t>
  </si>
  <si>
    <t>As Per Digital Payment and Borrower Statement Borrower paid Rs-20000/- on Dt.03-03-2025 and Rs-40000/- on Dt.04-03-2025 for Close her loan to LO Girija Shankar Mishra but LO Girija Shankar Mishra entry Rs-20760/-(3460*6) Rest amount Rs-39240/- not Posted in FIMO.</t>
  </si>
  <si>
    <t>As Per Digital Payment and Borrower Statement Borrower Puspalata Dash Paid Rs-18560/- on Dt.04-02-2025 to LO Girija Shankar Mishra, Borrower Paid Rs-15100/- for Puspalata Dash and Rs-3460/- for Kuntala Dash but LO Girija Shankar Mishra Entry Rs-11200/-(2240*5) rest amount Rs-3900/- not Posted this amount on FIMO.</t>
  </si>
  <si>
    <t>Girija Shankar Mishra</t>
  </si>
  <si>
    <t>SF0081134</t>
  </si>
  <si>
    <t>FN26-27-00486</t>
  </si>
  <si>
    <t>Abhijith</t>
  </si>
  <si>
    <t>SF0075084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</si>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</sst>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OR1616</v>
      </c>
      <c r="D5" s="64" t="str">
        <f>IF('Physical Cash at Safe'!D28="Yes", 'Physical Cash at Safe'!A4, 'Borrower Wise Details'!C5)</f>
        <v>Mangalpur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46161</v>
      </c>
      <c r="H5" s="62" t="s">
        <v>264</v>
      </c>
      <c r="I5" s="61">
        <v>46163</v>
      </c>
      <c r="J5" s="79" t="str">
        <f>IF('Physical Cash at Safe'!D28="Yes",'Physical Cash at Safe'!E28,IF('Borrower Wise Details'!D5&lt;&gt;"",'Borrower Wise Details'!D5,""))</f>
        <v>FN26-27-00486</v>
      </c>
      <c r="K5" s="89">
        <v>1</v>
      </c>
      <c r="L5" s="90">
        <v>18560</v>
      </c>
      <c r="M5" s="90">
        <v>11200</v>
      </c>
      <c r="N5" s="90" t="s">
        <v>347</v>
      </c>
      <c r="O5" s="90" t="s">
        <v>348</v>
      </c>
      <c r="P5" s="90" t="s">
        <v>349</v>
      </c>
      <c r="Q5" s="90" t="s">
        <v>350</v>
      </c>
      <c r="R5" s="80" t="str">
        <f>IF('Physical Cash at Safe'!$D$28="Yes", 'Physical Cash at Safe'!$A$28, IF('Borrower Wise Details'!F5&lt;&gt;"", 'Borrower Wise Details'!F5, ""))</f>
        <v>Girija Shankar Mishra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SF0081134</v>
      </c>
      <c r="U5" s="83" t="s">
        <v>265</v>
      </c>
      <c r="V5" s="61">
        <v>45894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360</v>
      </c>
      <c r="Z5" s="61">
        <v>46168</v>
      </c>
      <c r="AA5" s="61">
        <v>46170</v>
      </c>
      <c r="AB5" s="61"/>
      <c r="AC5" s="61"/>
      <c r="AD5" s="61"/>
      <c r="AE5" s="61" t="s">
        <v>358</v>
      </c>
      <c r="AF5" s="61" t="s">
        <v>359</v>
      </c>
      <c r="AG5" s="148">
        <v>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75100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31960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43140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46176</v>
      </c>
      <c r="AO5" s="75" t="s">
        <v>354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OR1616</v>
      </c>
      <c r="C5" s="50" t="str">
        <f>IF('Fraud Investigation Report'!D5="", "", 'Fraud Investigation Report'!D5)</f>
        <v>Mangalpur</v>
      </c>
      <c r="D5" s="73" t="str">
        <f>IF(OR('Fraud Investigation Report'!R5="", 'Fraud Investigation Report'!R5=0), "", 'Fraud Investigation Report'!R5)</f>
        <v>Girija Shankar Mishra</v>
      </c>
      <c r="E5" s="73" t="str">
        <f>IF(OR('Fraud Investigation Report'!T5="", 'Fraud Investigation Report'!T5=0), "", 'Fraud Investigation Report'!T5)</f>
        <v>SF0081134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55100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75100</v>
      </c>
      <c r="O5" s="104">
        <f>IFERROR('Fraud Investigation Report'!AJ5+'Fraud Investigation Report'!AK5,"")</f>
        <v>31960</v>
      </c>
      <c r="P5" s="103">
        <f>IF(AND(N5="", O5=""), "", IF(O5="", N5, N5 - IF(ISNUMBER(O5), O5, 0)))</f>
        <v>43140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268</v>
      </c>
      <c r="D4" s="41" t="s">
        <v>256</v>
      </c>
      <c r="E4" s="41" t="s">
        <v>262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46160</v>
      </c>
      <c r="C6" s="18">
        <v>46157</v>
      </c>
      <c r="D6" s="18">
        <v>46160</v>
      </c>
      <c r="E6" s="19">
        <v>0.29166666666666669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477</v>
      </c>
      <c r="D19" s="30" t="s">
        <v>71</v>
      </c>
      <c r="E19" s="31">
        <f>SUM(E10:E18)</f>
        <v>477</v>
      </c>
    </row>
    <row r="20" spans="1:5" ht="30" customHeight="1" x14ac:dyDescent="0.35">
      <c r="A20" s="180" t="s">
        <v>91</v>
      </c>
      <c r="B20" s="181"/>
      <c r="C20" s="32">
        <v>477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57" t="s">
        <v>259</v>
      </c>
      <c r="E32" s="158"/>
    </row>
    <row r="33" spans="1:5" ht="18" customHeight="1" x14ac:dyDescent="0.35">
      <c r="A33" s="37" t="s">
        <v>77</v>
      </c>
      <c r="B33" s="126" t="s">
        <v>269</v>
      </c>
      <c r="C33" s="39" t="s">
        <v>78</v>
      </c>
      <c r="D33" s="150" t="s">
        <v>272</v>
      </c>
      <c r="E33" s="151"/>
    </row>
    <row r="34" spans="1:5" ht="26" x14ac:dyDescent="0.35">
      <c r="A34" s="39" t="s">
        <v>198</v>
      </c>
      <c r="B34" s="126" t="s">
        <v>270</v>
      </c>
      <c r="C34" s="39" t="s">
        <v>199</v>
      </c>
      <c r="D34" s="152" t="s">
        <v>273</v>
      </c>
      <c r="E34" s="153"/>
    </row>
    <row r="35" spans="1:5" ht="26" x14ac:dyDescent="0.35">
      <c r="A35" s="39" t="s">
        <v>200</v>
      </c>
      <c r="B35" s="126" t="s">
        <v>271</v>
      </c>
      <c r="C35" s="39" t="s">
        <v>202</v>
      </c>
      <c r="D35" s="152" t="s">
        <v>274</v>
      </c>
      <c r="E35" s="153"/>
    </row>
    <row r="36" spans="1:5" ht="25.5" customHeight="1" x14ac:dyDescent="0.35">
      <c r="A36" s="39" t="s">
        <v>201</v>
      </c>
      <c r="B36" s="127" t="s">
        <v>260</v>
      </c>
      <c r="C36" s="39" t="s">
        <v>203</v>
      </c>
      <c r="D36" s="154" t="s">
        <v>261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A3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OR1616</v>
      </c>
      <c r="C5" s="60" t="str">
        <f>IF('Loan Outstanding Report'!$H$5="", "", 'Loan Outstanding Report'!$H$5)</f>
        <v>Mangalpur</v>
      </c>
      <c r="D5" s="128" t="s">
        <v>357</v>
      </c>
      <c r="E5" s="66">
        <v>46161</v>
      </c>
      <c r="F5" s="92" t="s">
        <v>355</v>
      </c>
      <c r="G5" s="49" t="s">
        <v>356</v>
      </c>
      <c r="H5" s="49" t="s">
        <v>261</v>
      </c>
      <c r="I5" s="49" t="s">
        <v>290</v>
      </c>
      <c r="J5" s="49" t="s">
        <v>292</v>
      </c>
      <c r="K5" s="49" t="s">
        <v>294</v>
      </c>
      <c r="L5" s="11">
        <v>352351260</v>
      </c>
      <c r="M5" s="67" t="s">
        <v>314</v>
      </c>
      <c r="N5" s="49">
        <v>42000</v>
      </c>
      <c r="O5" s="49">
        <v>2240</v>
      </c>
      <c r="P5" s="67" t="s">
        <v>128</v>
      </c>
      <c r="Q5" s="88">
        <v>45692</v>
      </c>
      <c r="R5" s="49">
        <v>15100</v>
      </c>
      <c r="S5" s="49">
        <v>11200</v>
      </c>
      <c r="T5" s="49">
        <v>0</v>
      </c>
      <c r="U5" s="68">
        <f t="shared" ref="U5:U69" si="0">IF(AND(ISBLANK(R5),ISBLANK(S5),ISBLANK(T5)),"",R5-(S5+T5))</f>
        <v>3900</v>
      </c>
      <c r="V5" s="42" t="s">
        <v>183</v>
      </c>
      <c r="W5" s="69" t="s">
        <v>354</v>
      </c>
    </row>
    <row r="6" spans="1:23" ht="30" customHeight="1" x14ac:dyDescent="0.3">
      <c r="A6" s="65">
        <v>2</v>
      </c>
      <c r="B6" s="60" t="str">
        <f>IF(J6&lt;&gt;"", $B$5, "")</f>
        <v>OR1616</v>
      </c>
      <c r="C6" s="50" t="str">
        <f>IF(J6&lt;&gt;"", $C$5, "")</f>
        <v>Mangalpur</v>
      </c>
      <c r="D6" s="50" t="str">
        <f>IF(J6&lt;&gt;"", $D$5, "")</f>
        <v>FN26-27-00486</v>
      </c>
      <c r="E6" s="66">
        <v>46161</v>
      </c>
      <c r="F6" s="50" t="str">
        <f>IF(J6&lt;&gt;"", $F$5, "")</f>
        <v>Girija Shankar Mishra</v>
      </c>
      <c r="G6" s="50" t="str">
        <f>IF(J6&lt;&gt;"", $G$5, "")</f>
        <v>SF0081134</v>
      </c>
      <c r="H6" s="50" t="str">
        <f>IF(J6&lt;&gt;"", $H$5, "")</f>
        <v>LO</v>
      </c>
      <c r="I6" s="49" t="s">
        <v>290</v>
      </c>
      <c r="J6" s="49" t="s">
        <v>300</v>
      </c>
      <c r="K6" s="49" t="s">
        <v>301</v>
      </c>
      <c r="L6" s="11">
        <v>358474643</v>
      </c>
      <c r="M6" s="67" t="s">
        <v>332</v>
      </c>
      <c r="N6" s="49">
        <v>65000</v>
      </c>
      <c r="O6" s="49">
        <v>3460</v>
      </c>
      <c r="P6" s="67" t="s">
        <v>129</v>
      </c>
      <c r="Q6" s="67">
        <v>45719</v>
      </c>
      <c r="R6" s="49">
        <v>20000</v>
      </c>
      <c r="S6" s="49">
        <v>0</v>
      </c>
      <c r="T6" s="49">
        <v>0</v>
      </c>
      <c r="U6" s="68">
        <f t="shared" si="0"/>
        <v>20000</v>
      </c>
      <c r="V6" s="42" t="s">
        <v>183</v>
      </c>
      <c r="W6" s="69" t="s">
        <v>353</v>
      </c>
    </row>
    <row r="7" spans="1:23" ht="30" customHeight="1" x14ac:dyDescent="0.3">
      <c r="A7" s="65">
        <v>3</v>
      </c>
      <c r="B7" s="60" t="str">
        <f t="shared" ref="B7:B70" si="1">IF(J7&lt;&gt;"", $B$5, "")</f>
        <v>OR1616</v>
      </c>
      <c r="C7" s="50" t="str">
        <f t="shared" ref="C7:C70" si="2">IF(J7&lt;&gt;"", $C$5, "")</f>
        <v>Mangalpur</v>
      </c>
      <c r="D7" s="50" t="str">
        <f t="shared" ref="D7:D70" si="3">IF(J7&lt;&gt;"", $D$5, "")</f>
        <v>FN26-27-00486</v>
      </c>
      <c r="E7" s="66">
        <v>46161</v>
      </c>
      <c r="F7" s="50" t="str">
        <f t="shared" ref="F7:F70" si="4">IF(J7&lt;&gt;"", $F$5, "")</f>
        <v>Girija Shankar Mishra</v>
      </c>
      <c r="G7" s="50" t="str">
        <f t="shared" ref="G7:G70" si="5">IF(J7&lt;&gt;"", $G$5, "")</f>
        <v>SF0081134</v>
      </c>
      <c r="H7" s="50" t="str">
        <f t="shared" ref="H7:H70" si="6">IF(J7&lt;&gt;"", $H$5, "")</f>
        <v>LO</v>
      </c>
      <c r="I7" s="49" t="s">
        <v>290</v>
      </c>
      <c r="J7" s="49" t="s">
        <v>300</v>
      </c>
      <c r="K7" s="49" t="s">
        <v>301</v>
      </c>
      <c r="L7" s="11">
        <v>358474643</v>
      </c>
      <c r="M7" s="67" t="s">
        <v>332</v>
      </c>
      <c r="N7" s="49">
        <v>65000</v>
      </c>
      <c r="O7" s="49">
        <v>3460</v>
      </c>
      <c r="P7" s="67" t="s">
        <v>128</v>
      </c>
      <c r="Q7" s="67">
        <v>45720</v>
      </c>
      <c r="R7" s="49">
        <v>40000</v>
      </c>
      <c r="S7" s="49">
        <v>20760</v>
      </c>
      <c r="T7" s="49">
        <v>0</v>
      </c>
      <c r="U7" s="68">
        <f t="shared" si="0"/>
        <v>19240</v>
      </c>
      <c r="V7" s="42" t="s">
        <v>183</v>
      </c>
      <c r="W7" s="69" t="s">
        <v>353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selection activeCell="A4" sqref="A4"/>
    </sheetView>
  </sheetViews>
  <sheetFormatPr defaultColWidth="0" defaultRowHeight="14.5" zeroHeight="1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5.453125" style="113" customWidth="1"/>
    <col min="11" max="11" width="7.81640625" style="113" bestFit="1" customWidth="1"/>
    <col min="12" max="12" width="10.90625" style="113" bestFit="1" customWidth="1"/>
    <col min="13" max="13" width="13.81640625" style="113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bestFit="1" customWidth="1"/>
    <col min="24" max="24" width="11.54296875" style="113" customWidth="1"/>
    <col min="25" max="25" width="11.08984375" style="113" bestFit="1" customWidth="1"/>
    <col min="26" max="26" width="27.089843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262</v>
      </c>
      <c r="C5" s="124" t="s">
        <v>257</v>
      </c>
      <c r="D5" s="124" t="s">
        <v>256</v>
      </c>
      <c r="E5" s="124" t="s">
        <v>275</v>
      </c>
      <c r="F5" s="124" t="s">
        <v>275</v>
      </c>
      <c r="G5" s="124" t="s">
        <v>266</v>
      </c>
      <c r="H5" s="124" t="s">
        <v>267</v>
      </c>
      <c r="I5" s="124">
        <v>51108</v>
      </c>
      <c r="J5" s="124" t="s">
        <v>276</v>
      </c>
      <c r="K5" s="124">
        <v>51108</v>
      </c>
      <c r="L5" s="124" t="s">
        <v>277</v>
      </c>
      <c r="M5" s="124" t="s">
        <v>278</v>
      </c>
      <c r="N5" s="124">
        <v>83969</v>
      </c>
      <c r="O5" s="124" t="s">
        <v>279</v>
      </c>
      <c r="P5" s="124">
        <v>118700</v>
      </c>
      <c r="Q5" s="124" t="s">
        <v>280</v>
      </c>
      <c r="R5" s="124" t="s">
        <v>281</v>
      </c>
      <c r="S5" s="124" t="s">
        <v>282</v>
      </c>
      <c r="T5" s="124" t="s">
        <v>282</v>
      </c>
      <c r="U5" s="124" t="s">
        <v>283</v>
      </c>
      <c r="V5" s="124" t="s">
        <v>284</v>
      </c>
      <c r="W5" s="124">
        <v>541</v>
      </c>
      <c r="X5" s="124" t="s">
        <v>285</v>
      </c>
      <c r="Y5" s="124">
        <v>351577897</v>
      </c>
      <c r="Z5" s="124" t="s">
        <v>286</v>
      </c>
      <c r="AA5" s="124" t="s">
        <v>304</v>
      </c>
      <c r="AB5" s="125">
        <v>50000</v>
      </c>
      <c r="AC5" s="124" t="s">
        <v>305</v>
      </c>
      <c r="AD5" s="124">
        <v>24</v>
      </c>
      <c r="AE5" s="124" t="s">
        <v>306</v>
      </c>
      <c r="AF5" s="124" t="s">
        <v>307</v>
      </c>
      <c r="AG5" s="124" t="s">
        <v>308</v>
      </c>
      <c r="AH5" s="124" t="s">
        <v>309</v>
      </c>
      <c r="AI5" s="124" t="s">
        <v>310</v>
      </c>
      <c r="AJ5" s="125">
        <v>2700</v>
      </c>
      <c r="AK5" s="125">
        <v>2700</v>
      </c>
      <c r="AL5" s="124" t="s">
        <v>311</v>
      </c>
      <c r="AM5" s="125">
        <v>44727.519999999997</v>
      </c>
      <c r="AN5" s="125">
        <v>13731.48</v>
      </c>
      <c r="AO5" s="125">
        <v>58459</v>
      </c>
      <c r="AP5" s="125">
        <v>5272.48</v>
      </c>
      <c r="AQ5" s="125">
        <v>127.52</v>
      </c>
      <c r="AR5" s="125">
        <v>5400</v>
      </c>
      <c r="AS5" s="125">
        <v>5272.48</v>
      </c>
      <c r="AT5" s="125">
        <v>127.52</v>
      </c>
      <c r="AU5" s="125">
        <v>5400</v>
      </c>
      <c r="AV5" s="124">
        <v>37</v>
      </c>
      <c r="AW5" s="94"/>
      <c r="AX5" s="94"/>
      <c r="AY5" s="143"/>
      <c r="AZ5" s="94"/>
      <c r="BA5" s="94"/>
      <c r="BB5" s="124" t="s">
        <v>312</v>
      </c>
      <c r="BC5" s="94" t="s">
        <v>313</v>
      </c>
      <c r="BD5" s="94"/>
      <c r="BE5" s="125">
        <v>0</v>
      </c>
      <c r="BF5" s="124" t="s">
        <v>282</v>
      </c>
      <c r="BG5" s="124" t="s">
        <v>341</v>
      </c>
      <c r="BH5" s="144" t="s">
        <v>263</v>
      </c>
      <c r="BI5" s="130" t="s">
        <v>100</v>
      </c>
      <c r="BJ5" s="144">
        <v>46162</v>
      </c>
      <c r="BK5" s="132" t="s">
        <v>103</v>
      </c>
      <c r="BL5" s="130" t="s">
        <v>108</v>
      </c>
      <c r="BM5" s="96" t="s">
        <v>180</v>
      </c>
      <c r="BN5" s="94" t="s">
        <v>223</v>
      </c>
      <c r="BO5" s="145"/>
      <c r="BP5" s="134"/>
      <c r="BQ5" s="146" t="s">
        <v>351</v>
      </c>
    </row>
    <row r="6" spans="1:69" ht="23" x14ac:dyDescent="0.35">
      <c r="A6" s="137">
        <v>2</v>
      </c>
      <c r="B6" s="124" t="s">
        <v>262</v>
      </c>
      <c r="C6" s="124" t="s">
        <v>257</v>
      </c>
      <c r="D6" s="124" t="s">
        <v>256</v>
      </c>
      <c r="E6" s="124" t="s">
        <v>275</v>
      </c>
      <c r="F6" s="124" t="s">
        <v>275</v>
      </c>
      <c r="G6" s="124" t="s">
        <v>266</v>
      </c>
      <c r="H6" s="124" t="s">
        <v>267</v>
      </c>
      <c r="I6" s="124">
        <v>51225</v>
      </c>
      <c r="J6" s="124" t="s">
        <v>287</v>
      </c>
      <c r="K6" s="124">
        <v>51225</v>
      </c>
      <c r="L6" s="124" t="s">
        <v>288</v>
      </c>
      <c r="M6" s="124" t="s">
        <v>289</v>
      </c>
      <c r="N6" s="124">
        <v>420307</v>
      </c>
      <c r="O6" s="124" t="s">
        <v>290</v>
      </c>
      <c r="P6" s="124">
        <v>648358</v>
      </c>
      <c r="Q6" s="124" t="s">
        <v>291</v>
      </c>
      <c r="R6" s="124" t="s">
        <v>281</v>
      </c>
      <c r="S6" s="124" t="s">
        <v>292</v>
      </c>
      <c r="T6" s="124" t="s">
        <v>292</v>
      </c>
      <c r="U6" s="124" t="s">
        <v>293</v>
      </c>
      <c r="V6" s="124" t="s">
        <v>284</v>
      </c>
      <c r="W6" s="124">
        <v>541</v>
      </c>
      <c r="X6" s="124" t="s">
        <v>285</v>
      </c>
      <c r="Y6" s="124">
        <v>352351260</v>
      </c>
      <c r="Z6" s="124" t="s">
        <v>294</v>
      </c>
      <c r="AA6" s="124" t="s">
        <v>314</v>
      </c>
      <c r="AB6" s="125">
        <v>42000</v>
      </c>
      <c r="AC6" s="124" t="s">
        <v>315</v>
      </c>
      <c r="AD6" s="124">
        <v>24</v>
      </c>
      <c r="AE6" s="124" t="s">
        <v>316</v>
      </c>
      <c r="AF6" s="124" t="s">
        <v>317</v>
      </c>
      <c r="AG6" s="124" t="s">
        <v>318</v>
      </c>
      <c r="AH6" s="124" t="s">
        <v>319</v>
      </c>
      <c r="AI6" s="124" t="s">
        <v>320</v>
      </c>
      <c r="AJ6" s="125">
        <v>2240</v>
      </c>
      <c r="AK6" s="125">
        <v>2240</v>
      </c>
      <c r="AL6" s="124" t="s">
        <v>321</v>
      </c>
      <c r="AM6" s="125">
        <v>37302.17</v>
      </c>
      <c r="AN6" s="125">
        <v>11977.83</v>
      </c>
      <c r="AO6" s="125">
        <v>49280</v>
      </c>
      <c r="AP6" s="125">
        <v>4697.83</v>
      </c>
      <c r="AQ6" s="125">
        <v>152.16999999999999</v>
      </c>
      <c r="AR6" s="125">
        <v>4850</v>
      </c>
      <c r="AS6" s="125">
        <v>4697.83</v>
      </c>
      <c r="AT6" s="125">
        <v>152.16999999999999</v>
      </c>
      <c r="AU6" s="125">
        <v>4850</v>
      </c>
      <c r="AV6" s="124">
        <v>33</v>
      </c>
      <c r="AW6" s="94"/>
      <c r="AX6" s="94"/>
      <c r="AY6" s="94"/>
      <c r="AZ6" s="94"/>
      <c r="BA6" s="94"/>
      <c r="BB6" s="124" t="s">
        <v>312</v>
      </c>
      <c r="BC6" s="94" t="s">
        <v>313</v>
      </c>
      <c r="BD6" s="94"/>
      <c r="BE6" s="125">
        <v>0</v>
      </c>
      <c r="BF6" s="124" t="s">
        <v>292</v>
      </c>
      <c r="BG6" s="124" t="s">
        <v>342</v>
      </c>
      <c r="BH6" s="144" t="s">
        <v>263</v>
      </c>
      <c r="BI6" s="130" t="s">
        <v>100</v>
      </c>
      <c r="BJ6" s="144">
        <v>46161</v>
      </c>
      <c r="BK6" s="132" t="s">
        <v>103</v>
      </c>
      <c r="BL6" s="130" t="s">
        <v>108</v>
      </c>
      <c r="BM6" s="96" t="s">
        <v>180</v>
      </c>
      <c r="BN6" s="94" t="s">
        <v>221</v>
      </c>
      <c r="BO6" s="147">
        <v>15100</v>
      </c>
      <c r="BP6" s="134" t="s">
        <v>183</v>
      </c>
      <c r="BQ6" s="146" t="s">
        <v>354</v>
      </c>
    </row>
    <row r="7" spans="1:69" hidden="1" x14ac:dyDescent="0.35">
      <c r="A7" s="137">
        <v>3</v>
      </c>
      <c r="B7" s="94" t="s">
        <v>262</v>
      </c>
      <c r="C7" s="94" t="s">
        <v>257</v>
      </c>
      <c r="D7" s="94" t="s">
        <v>256</v>
      </c>
      <c r="E7" s="94" t="s">
        <v>275</v>
      </c>
      <c r="F7" s="94" t="s">
        <v>275</v>
      </c>
      <c r="G7" s="94" t="s">
        <v>266</v>
      </c>
      <c r="H7" s="94" t="s">
        <v>267</v>
      </c>
      <c r="I7" s="94">
        <v>51225</v>
      </c>
      <c r="J7" s="94" t="s">
        <v>287</v>
      </c>
      <c r="K7" s="94">
        <v>51225</v>
      </c>
      <c r="L7" s="94" t="s">
        <v>288</v>
      </c>
      <c r="M7" s="94" t="s">
        <v>289</v>
      </c>
      <c r="N7" s="94">
        <v>420307</v>
      </c>
      <c r="O7" s="94" t="s">
        <v>290</v>
      </c>
      <c r="P7" s="94">
        <v>648358</v>
      </c>
      <c r="Q7" s="94" t="s">
        <v>291</v>
      </c>
      <c r="R7" s="94" t="s">
        <v>281</v>
      </c>
      <c r="S7" s="94" t="s">
        <v>295</v>
      </c>
      <c r="T7" s="94" t="s">
        <v>295</v>
      </c>
      <c r="U7" s="94" t="s">
        <v>293</v>
      </c>
      <c r="V7" s="94" t="s">
        <v>284</v>
      </c>
      <c r="W7" s="94">
        <v>541</v>
      </c>
      <c r="X7" s="94" t="s">
        <v>285</v>
      </c>
      <c r="Y7" s="94">
        <v>354237646</v>
      </c>
      <c r="Z7" s="94" t="s">
        <v>296</v>
      </c>
      <c r="AA7" s="94" t="s">
        <v>322</v>
      </c>
      <c r="AB7" s="94">
        <v>42000</v>
      </c>
      <c r="AC7" s="94" t="s">
        <v>315</v>
      </c>
      <c r="AD7" s="94">
        <v>24</v>
      </c>
      <c r="AE7" s="94" t="s">
        <v>316</v>
      </c>
      <c r="AF7" s="94" t="s">
        <v>323</v>
      </c>
      <c r="AG7" s="94" t="s">
        <v>324</v>
      </c>
      <c r="AH7" s="94" t="s">
        <v>319</v>
      </c>
      <c r="AI7" s="94" t="s">
        <v>325</v>
      </c>
      <c r="AJ7" s="94">
        <v>2240</v>
      </c>
      <c r="AK7" s="94">
        <v>2240</v>
      </c>
      <c r="AL7" s="94" t="s">
        <v>321</v>
      </c>
      <c r="AM7" s="94">
        <v>26865.5</v>
      </c>
      <c r="AN7" s="94">
        <v>11214.5</v>
      </c>
      <c r="AO7" s="94">
        <v>38080</v>
      </c>
      <c r="AP7" s="94">
        <v>15134.5</v>
      </c>
      <c r="AQ7" s="94">
        <v>1341.5</v>
      </c>
      <c r="AR7" s="94">
        <v>16476</v>
      </c>
      <c r="AS7" s="94">
        <v>15134.5</v>
      </c>
      <c r="AT7" s="94">
        <v>1341.5</v>
      </c>
      <c r="AU7" s="94">
        <v>16476</v>
      </c>
      <c r="AV7" s="94">
        <v>29</v>
      </c>
      <c r="AW7" s="94"/>
      <c r="AX7" s="94"/>
      <c r="AY7" s="94"/>
      <c r="AZ7" s="94"/>
      <c r="BA7" s="94"/>
      <c r="BB7" s="94" t="s">
        <v>312</v>
      </c>
      <c r="BC7" s="94" t="s">
        <v>313</v>
      </c>
      <c r="BD7" s="94"/>
      <c r="BE7" s="94">
        <v>0</v>
      </c>
      <c r="BF7" s="94" t="s">
        <v>295</v>
      </c>
      <c r="BG7" s="137" t="s">
        <v>343</v>
      </c>
      <c r="BH7" s="144" t="s">
        <v>263</v>
      </c>
      <c r="BI7" s="130" t="s">
        <v>100</v>
      </c>
      <c r="BJ7" s="144">
        <v>46161</v>
      </c>
      <c r="BK7" s="132" t="s">
        <v>104</v>
      </c>
      <c r="BL7" s="130" t="s">
        <v>109</v>
      </c>
      <c r="BM7" s="133"/>
      <c r="BN7" s="132" t="s">
        <v>223</v>
      </c>
      <c r="BO7" s="132"/>
      <c r="BP7" s="134"/>
      <c r="BQ7" s="135" t="s">
        <v>352</v>
      </c>
    </row>
    <row r="8" spans="1:69" ht="23" hidden="1" x14ac:dyDescent="0.35">
      <c r="A8" s="137">
        <v>4</v>
      </c>
      <c r="B8" s="94" t="s">
        <v>262</v>
      </c>
      <c r="C8" s="141" t="s">
        <v>257</v>
      </c>
      <c r="D8" s="141" t="s">
        <v>256</v>
      </c>
      <c r="E8" s="141" t="s">
        <v>275</v>
      </c>
      <c r="F8" s="141" t="s">
        <v>275</v>
      </c>
      <c r="G8" s="141" t="s">
        <v>266</v>
      </c>
      <c r="H8" s="141" t="s">
        <v>267</v>
      </c>
      <c r="I8" s="141">
        <v>51225</v>
      </c>
      <c r="J8" s="141" t="s">
        <v>287</v>
      </c>
      <c r="K8" s="141">
        <v>51225</v>
      </c>
      <c r="L8" s="141" t="s">
        <v>288</v>
      </c>
      <c r="M8" s="141" t="s">
        <v>289</v>
      </c>
      <c r="N8" s="141">
        <v>420307</v>
      </c>
      <c r="O8" s="141" t="s">
        <v>290</v>
      </c>
      <c r="P8" s="141">
        <v>648358</v>
      </c>
      <c r="Q8" s="141" t="s">
        <v>291</v>
      </c>
      <c r="R8" s="141" t="s">
        <v>297</v>
      </c>
      <c r="S8" s="94" t="s">
        <v>298</v>
      </c>
      <c r="T8" s="141" t="s">
        <v>298</v>
      </c>
      <c r="U8" s="141" t="s">
        <v>293</v>
      </c>
      <c r="V8" s="141" t="s">
        <v>284</v>
      </c>
      <c r="W8" s="141">
        <v>0</v>
      </c>
      <c r="X8" s="141" t="s">
        <v>285</v>
      </c>
      <c r="Y8" s="141">
        <v>356455956</v>
      </c>
      <c r="Z8" s="141" t="s">
        <v>299</v>
      </c>
      <c r="AA8" s="142" t="s">
        <v>326</v>
      </c>
      <c r="AB8" s="141">
        <v>30000</v>
      </c>
      <c r="AC8" s="141" t="s">
        <v>315</v>
      </c>
      <c r="AD8" s="141">
        <v>18</v>
      </c>
      <c r="AE8" s="141" t="s">
        <v>327</v>
      </c>
      <c r="AF8" s="142" t="s">
        <v>328</v>
      </c>
      <c r="AG8" s="142" t="s">
        <v>329</v>
      </c>
      <c r="AH8" s="141" t="s">
        <v>319</v>
      </c>
      <c r="AI8" s="142" t="s">
        <v>330</v>
      </c>
      <c r="AJ8" s="142">
        <v>2020</v>
      </c>
      <c r="AK8" s="142">
        <v>2020</v>
      </c>
      <c r="AL8" s="142" t="s">
        <v>331</v>
      </c>
      <c r="AM8" s="142">
        <v>27575.07</v>
      </c>
      <c r="AN8" s="142">
        <v>6764.93</v>
      </c>
      <c r="AO8" s="142">
        <v>34340</v>
      </c>
      <c r="AP8" s="142">
        <v>2424.9299999999998</v>
      </c>
      <c r="AQ8" s="142">
        <v>47.07</v>
      </c>
      <c r="AR8" s="141">
        <v>2472</v>
      </c>
      <c r="AS8" s="141">
        <v>2424.9299999999998</v>
      </c>
      <c r="AT8" s="141">
        <v>47.07</v>
      </c>
      <c r="AU8" s="141">
        <v>2472</v>
      </c>
      <c r="AV8" s="141">
        <v>24</v>
      </c>
      <c r="AW8" s="141"/>
      <c r="AX8" s="141"/>
      <c r="AY8" s="141"/>
      <c r="AZ8" s="141"/>
      <c r="BA8" s="142"/>
      <c r="BB8" s="142" t="s">
        <v>312</v>
      </c>
      <c r="BC8" s="142" t="s">
        <v>313</v>
      </c>
      <c r="BD8" s="142"/>
      <c r="BE8" s="142">
        <v>0</v>
      </c>
      <c r="BF8" s="142" t="s">
        <v>298</v>
      </c>
      <c r="BG8" s="137" t="s">
        <v>344</v>
      </c>
      <c r="BH8" s="144" t="s">
        <v>263</v>
      </c>
      <c r="BI8" s="130" t="s">
        <v>100</v>
      </c>
      <c r="BJ8" s="144">
        <v>46161</v>
      </c>
      <c r="BK8" s="132" t="s">
        <v>104</v>
      </c>
      <c r="BL8" s="130"/>
      <c r="BM8" s="133"/>
      <c r="BN8" s="132" t="s">
        <v>223</v>
      </c>
      <c r="BO8" s="132"/>
      <c r="BP8" s="134"/>
      <c r="BQ8" s="135" t="s">
        <v>352</v>
      </c>
    </row>
    <row r="9" spans="1:69" ht="23" x14ac:dyDescent="0.35">
      <c r="A9" s="137">
        <v>5</v>
      </c>
      <c r="B9" s="137" t="s">
        <v>262</v>
      </c>
      <c r="C9" s="137" t="s">
        <v>257</v>
      </c>
      <c r="D9" s="137" t="s">
        <v>256</v>
      </c>
      <c r="E9" s="137" t="s">
        <v>275</v>
      </c>
      <c r="F9" s="137" t="s">
        <v>275</v>
      </c>
      <c r="G9" s="137" t="s">
        <v>266</v>
      </c>
      <c r="H9" s="137" t="s">
        <v>267</v>
      </c>
      <c r="I9" s="137">
        <v>51225</v>
      </c>
      <c r="J9" s="137" t="s">
        <v>287</v>
      </c>
      <c r="K9" s="137">
        <v>51225</v>
      </c>
      <c r="L9" s="137" t="s">
        <v>288</v>
      </c>
      <c r="M9" s="137" t="s">
        <v>289</v>
      </c>
      <c r="N9" s="137">
        <v>420307</v>
      </c>
      <c r="O9" s="137" t="s">
        <v>290</v>
      </c>
      <c r="P9" s="137">
        <v>648358</v>
      </c>
      <c r="Q9" s="137" t="s">
        <v>291</v>
      </c>
      <c r="R9" s="137" t="s">
        <v>281</v>
      </c>
      <c r="S9" s="137" t="s">
        <v>300</v>
      </c>
      <c r="T9" s="137" t="s">
        <v>300</v>
      </c>
      <c r="U9" s="137" t="s">
        <v>293</v>
      </c>
      <c r="V9" s="137" t="s">
        <v>284</v>
      </c>
      <c r="W9" s="137">
        <v>0</v>
      </c>
      <c r="X9" s="137" t="s">
        <v>285</v>
      </c>
      <c r="Y9" s="137">
        <v>358474643</v>
      </c>
      <c r="Z9" s="137" t="s">
        <v>301</v>
      </c>
      <c r="AA9" s="137" t="s">
        <v>332</v>
      </c>
      <c r="AB9" s="138">
        <v>65000</v>
      </c>
      <c r="AC9" s="137" t="s">
        <v>315</v>
      </c>
      <c r="AD9" s="137">
        <v>24</v>
      </c>
      <c r="AE9" s="137" t="s">
        <v>333</v>
      </c>
      <c r="AF9" s="137" t="s">
        <v>317</v>
      </c>
      <c r="AG9" s="137" t="s">
        <v>318</v>
      </c>
      <c r="AH9" s="137" t="s">
        <v>319</v>
      </c>
      <c r="AI9" s="137" t="s">
        <v>334</v>
      </c>
      <c r="AJ9" s="138">
        <v>3460</v>
      </c>
      <c r="AK9" s="138">
        <v>3460</v>
      </c>
      <c r="AL9" s="137" t="s">
        <v>335</v>
      </c>
      <c r="AM9" s="138">
        <v>21000.720000000001</v>
      </c>
      <c r="AN9" s="138">
        <v>10139.280000000001</v>
      </c>
      <c r="AO9" s="138">
        <v>31140</v>
      </c>
      <c r="AP9" s="138">
        <v>43999.28</v>
      </c>
      <c r="AQ9" s="138">
        <v>7531.72</v>
      </c>
      <c r="AR9" s="138">
        <v>51531</v>
      </c>
      <c r="AS9" s="138">
        <v>24981.77</v>
      </c>
      <c r="AT9" s="138">
        <v>6158.23</v>
      </c>
      <c r="AU9" s="138">
        <v>31140</v>
      </c>
      <c r="AV9" s="137">
        <v>18</v>
      </c>
      <c r="AW9" s="137"/>
      <c r="AX9" s="137"/>
      <c r="AY9" s="137"/>
      <c r="AZ9" s="137"/>
      <c r="BA9" s="137"/>
      <c r="BB9" s="137" t="s">
        <v>312</v>
      </c>
      <c r="BC9" s="137" t="s">
        <v>313</v>
      </c>
      <c r="BD9" s="137" t="s">
        <v>336</v>
      </c>
      <c r="BE9" s="138">
        <v>65000</v>
      </c>
      <c r="BF9" s="137" t="s">
        <v>300</v>
      </c>
      <c r="BG9" s="137" t="s">
        <v>345</v>
      </c>
      <c r="BH9" s="144" t="s">
        <v>263</v>
      </c>
      <c r="BI9" s="130" t="s">
        <v>100</v>
      </c>
      <c r="BJ9" s="144">
        <v>46161</v>
      </c>
      <c r="BK9" s="132" t="s">
        <v>103</v>
      </c>
      <c r="BL9" s="130" t="s">
        <v>108</v>
      </c>
      <c r="BM9" s="133" t="s">
        <v>181</v>
      </c>
      <c r="BN9" s="132" t="s">
        <v>221</v>
      </c>
      <c r="BO9" s="132">
        <v>60000</v>
      </c>
      <c r="BP9" s="134" t="s">
        <v>183</v>
      </c>
      <c r="BQ9" s="135" t="s">
        <v>353</v>
      </c>
    </row>
    <row r="10" spans="1:69" ht="23" hidden="1" x14ac:dyDescent="0.35">
      <c r="A10" s="137">
        <v>6</v>
      </c>
      <c r="B10" s="137" t="s">
        <v>262</v>
      </c>
      <c r="C10" s="137" t="s">
        <v>257</v>
      </c>
      <c r="D10" s="137" t="s">
        <v>256</v>
      </c>
      <c r="E10" s="137" t="s">
        <v>275</v>
      </c>
      <c r="F10" s="137" t="s">
        <v>275</v>
      </c>
      <c r="G10" s="137" t="s">
        <v>266</v>
      </c>
      <c r="H10" s="137" t="s">
        <v>267</v>
      </c>
      <c r="I10" s="137">
        <v>51225</v>
      </c>
      <c r="J10" s="137" t="s">
        <v>287</v>
      </c>
      <c r="K10" s="137">
        <v>51225</v>
      </c>
      <c r="L10" s="137" t="s">
        <v>288</v>
      </c>
      <c r="M10" s="137" t="s">
        <v>289</v>
      </c>
      <c r="N10" s="137">
        <v>420307</v>
      </c>
      <c r="O10" s="137" t="s">
        <v>290</v>
      </c>
      <c r="P10" s="137">
        <v>648358</v>
      </c>
      <c r="Q10" s="137" t="s">
        <v>291</v>
      </c>
      <c r="R10" s="137" t="s">
        <v>281</v>
      </c>
      <c r="S10" s="137" t="s">
        <v>302</v>
      </c>
      <c r="T10" s="137" t="s">
        <v>302</v>
      </c>
      <c r="U10" s="137" t="s">
        <v>293</v>
      </c>
      <c r="V10" s="137" t="s">
        <v>284</v>
      </c>
      <c r="W10" s="137">
        <v>0</v>
      </c>
      <c r="X10" s="137" t="s">
        <v>285</v>
      </c>
      <c r="Y10" s="137">
        <v>358517310</v>
      </c>
      <c r="Z10" s="137" t="s">
        <v>303</v>
      </c>
      <c r="AA10" s="137" t="s">
        <v>337</v>
      </c>
      <c r="AB10" s="138">
        <v>34000</v>
      </c>
      <c r="AC10" s="137" t="s">
        <v>315</v>
      </c>
      <c r="AD10" s="137">
        <v>24</v>
      </c>
      <c r="AE10" s="137" t="s">
        <v>338</v>
      </c>
      <c r="AF10" s="137" t="s">
        <v>339</v>
      </c>
      <c r="AG10" s="137" t="s">
        <v>340</v>
      </c>
      <c r="AH10" s="137" t="s">
        <v>319</v>
      </c>
      <c r="AI10" s="137" t="s">
        <v>334</v>
      </c>
      <c r="AJ10" s="138">
        <v>1810</v>
      </c>
      <c r="AK10" s="138">
        <v>1810</v>
      </c>
      <c r="AL10" s="137" t="s">
        <v>331</v>
      </c>
      <c r="AM10" s="138">
        <v>13429.2</v>
      </c>
      <c r="AN10" s="138">
        <v>6480.8</v>
      </c>
      <c r="AO10" s="138">
        <v>19910</v>
      </c>
      <c r="AP10" s="138">
        <v>20570.8</v>
      </c>
      <c r="AQ10" s="138">
        <v>3057.2</v>
      </c>
      <c r="AR10" s="138">
        <v>23628</v>
      </c>
      <c r="AS10" s="138">
        <v>10365.4</v>
      </c>
      <c r="AT10" s="138">
        <v>2304.6</v>
      </c>
      <c r="AU10" s="138">
        <v>12670</v>
      </c>
      <c r="AV10" s="137">
        <v>18</v>
      </c>
      <c r="AW10" s="137"/>
      <c r="AX10" s="137"/>
      <c r="AY10" s="137"/>
      <c r="AZ10" s="137"/>
      <c r="BA10" s="137"/>
      <c r="BB10" s="137" t="s">
        <v>312</v>
      </c>
      <c r="BC10" s="137" t="s">
        <v>313</v>
      </c>
      <c r="BD10" s="137"/>
      <c r="BE10" s="138">
        <v>0</v>
      </c>
      <c r="BF10" s="137" t="s">
        <v>302</v>
      </c>
      <c r="BG10" s="137" t="s">
        <v>346</v>
      </c>
      <c r="BH10" s="144" t="s">
        <v>263</v>
      </c>
      <c r="BI10" s="130" t="s">
        <v>100</v>
      </c>
      <c r="BJ10" s="144">
        <v>46161</v>
      </c>
      <c r="BK10" s="132" t="s">
        <v>104</v>
      </c>
      <c r="BL10" s="130"/>
      <c r="BM10" s="133"/>
      <c r="BN10" s="132" t="s">
        <v>223</v>
      </c>
      <c r="BO10" s="132"/>
      <c r="BP10" s="134"/>
      <c r="BQ10" s="135" t="s">
        <v>352</v>
      </c>
    </row>
    <row r="11" spans="1:69" hidden="1" x14ac:dyDescent="0.35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44"/>
      <c r="BI11" s="130"/>
      <c r="BJ11" s="144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44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44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44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44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44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44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44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44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44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44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44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44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44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44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44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44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44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44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44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44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4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4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4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44"/>
      <c r="BI36" s="130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2026-06-03T06:34:14Z</dcterms:modified>
</cp:coreProperties>
</file>